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 activeTab="3"/>
  </bookViews>
  <sheets>
    <sheet name="Лист3" sheetId="1" state="hidden" r:id="rId1"/>
    <sheet name="Лист1" sheetId="2" state="hidden" r:id="rId2"/>
    <sheet name="от 1,5 до 3 лет" sheetId="3" r:id="rId3"/>
    <sheet name="от 3 до 7 лет" sheetId="4" r:id="rId4"/>
  </sheets>
  <definedNames>
    <definedName name="message4647" localSheetId="1">Лист1!$A$245</definedName>
    <definedName name="message4648" localSheetId="1">Лист1!$A$249</definedName>
    <definedName name="message4694" localSheetId="1">Лист1!$A$258</definedName>
    <definedName name="message4697" localSheetId="1">Лист1!$A$262</definedName>
    <definedName name="_xlnm.Print_Area" localSheetId="2">'от 1,5 до 3 лет'!$A$1:$L$312</definedName>
    <definedName name="_xlnm.Print_Area" localSheetId="3">'от 3 до 7 лет'!$A$1:$L$314</definedName>
  </definedNames>
  <calcPr calcId="144525"/>
</workbook>
</file>

<file path=xl/comments1.xml><?xml version="1.0" encoding="utf-8"?>
<comments xmlns="http://schemas.openxmlformats.org/spreadsheetml/2006/main">
  <authors>
    <author>tc={00C6000E-00EE-4C30-9D06-009C003300C0}</author>
  </authors>
  <commentList>
    <comment ref="J302" authorId="0">
      <text/>
    </comment>
  </commentList>
</comments>
</file>

<file path=xl/sharedStrings.xml><?xml version="1.0" encoding="utf-8"?>
<sst xmlns="http://schemas.openxmlformats.org/spreadsheetml/2006/main" count="772" uniqueCount="187">
  <si>
    <t xml:space="preserve">Приложение </t>
  </si>
  <si>
    <t xml:space="preserve">                          к санПин 2.3/2.4.3590-20 </t>
  </si>
  <si>
    <t xml:space="preserve">                                                      ПРИМЕРНОЕ  МЕНЮ</t>
  </si>
  <si>
    <t>Прием пищи</t>
  </si>
  <si>
    <t>Наименование</t>
  </si>
  <si>
    <t>Выход</t>
  </si>
  <si>
    <t>Пищевые вещества (г)</t>
  </si>
  <si>
    <t>Энергетич.</t>
  </si>
  <si>
    <t xml:space="preserve">Витамин </t>
  </si>
  <si>
    <t>Номер</t>
  </si>
  <si>
    <t>блюд</t>
  </si>
  <si>
    <t>блюда</t>
  </si>
  <si>
    <t>Б</t>
  </si>
  <si>
    <t>Ж</t>
  </si>
  <si>
    <t>У</t>
  </si>
  <si>
    <t>цен. (ккал)</t>
  </si>
  <si>
    <t>С</t>
  </si>
  <si>
    <t>рецептуры</t>
  </si>
  <si>
    <t>1 нед.  - День 1</t>
  </si>
  <si>
    <t>Завтрак:</t>
  </si>
  <si>
    <t>Каша молочная манная</t>
  </si>
  <si>
    <t>№416</t>
  </si>
  <si>
    <t>Кофейный напиток с молоком</t>
  </si>
  <si>
    <t>№395</t>
  </si>
  <si>
    <t>Хлеб пшеничный</t>
  </si>
  <si>
    <t>№147</t>
  </si>
  <si>
    <t>Масло сливочное</t>
  </si>
  <si>
    <t>№6</t>
  </si>
  <si>
    <t>2-ой завтрак</t>
  </si>
  <si>
    <t>Ряженка</t>
  </si>
  <si>
    <t>№401</t>
  </si>
  <si>
    <t>итого:</t>
  </si>
  <si>
    <t>Обед:</t>
  </si>
  <si>
    <t>Борщ на к/б со сметаной</t>
  </si>
  <si>
    <t>№57</t>
  </si>
  <si>
    <t>Суфле  из говядины</t>
  </si>
  <si>
    <t>№311</t>
  </si>
  <si>
    <t>Макароны</t>
  </si>
  <si>
    <t>№204</t>
  </si>
  <si>
    <t>Компот из сухофруктов</t>
  </si>
  <si>
    <t>№126</t>
  </si>
  <si>
    <t>Хлеб ржаной</t>
  </si>
  <si>
    <t>№148</t>
  </si>
  <si>
    <t>Полдник</t>
  </si>
  <si>
    <t xml:space="preserve">Булочка творожная </t>
  </si>
  <si>
    <t>№469</t>
  </si>
  <si>
    <t>Кисель</t>
  </si>
  <si>
    <t>№122</t>
  </si>
  <si>
    <t>Итого за 1 день</t>
  </si>
  <si>
    <t>1 нед. -День 2</t>
  </si>
  <si>
    <t>Каша молочная  рисовая</t>
  </si>
  <si>
    <t>№274</t>
  </si>
  <si>
    <t>Какао с молоком</t>
  </si>
  <si>
    <t>№397</t>
  </si>
  <si>
    <t>Сок</t>
  </si>
  <si>
    <t>№399</t>
  </si>
  <si>
    <t>Суп картофельный с бобовыми</t>
  </si>
  <si>
    <t>№81</t>
  </si>
  <si>
    <t>Пюре картофельное</t>
  </si>
  <si>
    <t>№321</t>
  </si>
  <si>
    <t>Котлета из говядины</t>
  </si>
  <si>
    <t>№282</t>
  </si>
  <si>
    <t xml:space="preserve">Салат из свеклы </t>
  </si>
  <si>
    <t>№33</t>
  </si>
  <si>
    <t>Напиток из плодов шиповника</t>
  </si>
  <si>
    <t>№398</t>
  </si>
  <si>
    <t>Омлет натуральный</t>
  </si>
  <si>
    <t xml:space="preserve"> №215</t>
  </si>
  <si>
    <t>Чай сладкий</t>
  </si>
  <si>
    <t>№392</t>
  </si>
  <si>
    <t>Итого за 2 день</t>
  </si>
  <si>
    <t>1 нед. -День 3</t>
  </si>
  <si>
    <t>Суп молочный вермишелевый</t>
  </si>
  <si>
    <t>№93</t>
  </si>
  <si>
    <t>Чай  с молоком</t>
  </si>
  <si>
    <t>№394</t>
  </si>
  <si>
    <t>Суп картофельный с крупой</t>
  </si>
  <si>
    <t>№80</t>
  </si>
  <si>
    <t>Тефтели из мяса птицы с подливой</t>
  </si>
  <si>
    <t>№286</t>
  </si>
  <si>
    <t>Гречка</t>
  </si>
  <si>
    <t>№313</t>
  </si>
  <si>
    <t>Творожный пудинг со сгущенкой</t>
  </si>
  <si>
    <t>б/н</t>
  </si>
  <si>
    <t xml:space="preserve">Чай сладкий </t>
  </si>
  <si>
    <t>Итого за 3 день</t>
  </si>
  <si>
    <t>1 нед. -День 4</t>
  </si>
  <si>
    <t>Каша пшенная молочная</t>
  </si>
  <si>
    <t>№70</t>
  </si>
  <si>
    <t>Какао  с молоком</t>
  </si>
  <si>
    <t>Сыр</t>
  </si>
  <si>
    <t>№29</t>
  </si>
  <si>
    <t>Хлеб пшеничный с маслом</t>
  </si>
  <si>
    <t>Свекольник на курином бульоне со сметаной</t>
  </si>
  <si>
    <t>№136</t>
  </si>
  <si>
    <t>Плов с курицей</t>
  </si>
  <si>
    <t>№304</t>
  </si>
  <si>
    <t xml:space="preserve"> </t>
  </si>
  <si>
    <t>Суфле из рыбы</t>
  </si>
  <si>
    <t>Итого за 4 день</t>
  </si>
  <si>
    <t>1 нед. -День 5</t>
  </si>
  <si>
    <t>Каша гречневая молочная</t>
  </si>
  <si>
    <t>Фрукт</t>
  </si>
  <si>
    <t>Суп вермишелевый на курином бульоне</t>
  </si>
  <si>
    <t>№36</t>
  </si>
  <si>
    <t>Капуста тушеная с мясом птицы</t>
  </si>
  <si>
    <t>№336</t>
  </si>
  <si>
    <t>Булочка дорожная</t>
  </si>
  <si>
    <t>№470</t>
  </si>
  <si>
    <t>№393</t>
  </si>
  <si>
    <t>Итого за 5 день</t>
  </si>
  <si>
    <t>Итого за весь период</t>
  </si>
  <si>
    <t>Среднее значение за</t>
  </si>
  <si>
    <t>период</t>
  </si>
  <si>
    <t xml:space="preserve">Содержание белков, </t>
  </si>
  <si>
    <t xml:space="preserve">жиров, углеводов в </t>
  </si>
  <si>
    <t>меню за период в %</t>
  </si>
  <si>
    <t>от калорийности</t>
  </si>
  <si>
    <t>2 нед.-День 1</t>
  </si>
  <si>
    <t>Каша "Дружба"</t>
  </si>
  <si>
    <t>№168</t>
  </si>
  <si>
    <t>Кофейный напиток  с молоком</t>
  </si>
  <si>
    <t>Биточки из говядины</t>
  </si>
  <si>
    <t>Лазанки с творогом</t>
  </si>
  <si>
    <t>№235</t>
  </si>
  <si>
    <t>2 нед.-День 2</t>
  </si>
  <si>
    <t>№413</t>
  </si>
  <si>
    <t>Второй завтрак</t>
  </si>
  <si>
    <t>Рассольник на к/б со сметаной</t>
  </si>
  <si>
    <t>№74</t>
  </si>
  <si>
    <t xml:space="preserve">Котлета из говядины </t>
  </si>
  <si>
    <t>Гречка с подливой</t>
  </si>
  <si>
    <t xml:space="preserve">Яйцо </t>
  </si>
  <si>
    <t>№213</t>
  </si>
  <si>
    <t>Салат из свеклы с соленым огурцом</t>
  </si>
  <si>
    <t>Энеогетич.</t>
  </si>
  <si>
    <t>2 нед. -  День 3</t>
  </si>
  <si>
    <t>Каша молочная пшенная</t>
  </si>
  <si>
    <t>№138</t>
  </si>
  <si>
    <t>№149</t>
  </si>
  <si>
    <t>Щи на курином бульоне со сметаной</t>
  </si>
  <si>
    <t>№67</t>
  </si>
  <si>
    <t>Тефтели из мяса птицы</t>
  </si>
  <si>
    <t>Гороховое пюре</t>
  </si>
  <si>
    <t>№161</t>
  </si>
  <si>
    <t>Компот из изюма</t>
  </si>
  <si>
    <t>Полдник:</t>
  </si>
  <si>
    <t>Творожная запеканка со сгущенкой</t>
  </si>
  <si>
    <t>2 нед.-День 4</t>
  </si>
  <si>
    <t>Печенье</t>
  </si>
  <si>
    <t>Суп картофельный с рисом  на курином бульоне</t>
  </si>
  <si>
    <t>Рагу овощное с курицей</t>
  </si>
  <si>
    <t>№59</t>
  </si>
  <si>
    <t>Тефтели из рыбы</t>
  </si>
  <si>
    <t>№261</t>
  </si>
  <si>
    <t>2 нед.-День 5</t>
  </si>
  <si>
    <t xml:space="preserve">Каша молочная геркулесовая </t>
  </si>
  <si>
    <t>Суп  вермишелевый на курином бульоне</t>
  </si>
  <si>
    <t>№36П</t>
  </si>
  <si>
    <t>№372</t>
  </si>
  <si>
    <t>Картофельное пюре</t>
  </si>
  <si>
    <t>Сельдь соленая с луком</t>
  </si>
  <si>
    <t>Булочка с посыпкой</t>
  </si>
  <si>
    <t xml:space="preserve">Чай </t>
  </si>
  <si>
    <t>Приложение</t>
  </si>
  <si>
    <t xml:space="preserve">к санПин 2.3/2.4.3590-20 </t>
  </si>
  <si>
    <t>Суфле из говядины</t>
  </si>
  <si>
    <t>завтрак 10</t>
  </si>
  <si>
    <t xml:space="preserve">Суп картофельный с бобовыми </t>
  </si>
  <si>
    <t>Салат из свеклы</t>
  </si>
  <si>
    <t>№215</t>
  </si>
  <si>
    <t>Суп картофельный с крупой на к/б</t>
  </si>
  <si>
    <t xml:space="preserve">Тефтели из мяса птицы с подливой </t>
  </si>
  <si>
    <t>Пудинг творожный со сгущенным молоком</t>
  </si>
  <si>
    <t>Каша гречевая молочная</t>
  </si>
  <si>
    <t>2 завтрак</t>
  </si>
  <si>
    <t>б\н</t>
  </si>
  <si>
    <t>№ 470</t>
  </si>
  <si>
    <t>Среднее значение за период</t>
  </si>
  <si>
    <t>Свекольник на к/б со сметаной</t>
  </si>
  <si>
    <t>Биточки из мяса</t>
  </si>
  <si>
    <t>№76</t>
  </si>
  <si>
    <t xml:space="preserve">2-ой завтрак </t>
  </si>
  <si>
    <t xml:space="preserve">Суп картофельный с рисом на курином бульоне со сметаной  </t>
  </si>
  <si>
    <t>Овощное рагу с курицей</t>
  </si>
  <si>
    <t>Каша молочная геркулесовая</t>
  </si>
  <si>
    <t>Бефстроганов из мяса птицы</t>
  </si>
</sst>
</file>

<file path=xl/styles.xml><?xml version="1.0" encoding="utf-8"?>
<styleSheet xmlns="http://schemas.openxmlformats.org/spreadsheetml/2006/main">
  <numFmts count="4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</numFmts>
  <fonts count="47">
    <font>
      <sz val="11"/>
      <color theme="1"/>
      <name val="Calibri"/>
      <charset val="134"/>
      <scheme val="minor"/>
    </font>
    <font>
      <sz val="14"/>
      <color rgb="FF7030A0"/>
      <name val="Calibri"/>
      <charset val="204"/>
      <scheme val="minor"/>
    </font>
    <font>
      <i/>
      <u/>
      <sz val="14"/>
      <color theme="1"/>
      <name val="Calibri"/>
      <charset val="204"/>
      <scheme val="minor"/>
    </font>
    <font>
      <sz val="14"/>
      <color indexed="2"/>
      <name val="Calibri"/>
      <charset val="204"/>
      <scheme val="minor"/>
    </font>
    <font>
      <sz val="14"/>
      <name val="Calibri"/>
      <charset val="204"/>
      <scheme val="minor"/>
    </font>
    <font>
      <sz val="10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sz val="14"/>
      <color theme="1"/>
      <name val="Times New Roman"/>
      <charset val="204"/>
    </font>
    <font>
      <b/>
      <sz val="14"/>
      <color theme="1"/>
      <name val="Calibri"/>
      <charset val="204"/>
      <scheme val="minor"/>
    </font>
    <font>
      <i/>
      <sz val="14"/>
      <color theme="1"/>
      <name val="Calibri"/>
      <charset val="204"/>
      <scheme val="minor"/>
    </font>
    <font>
      <b/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b/>
      <i/>
      <sz val="14"/>
      <color theme="1"/>
      <name val="Times New Roman"/>
      <charset val="204"/>
    </font>
    <font>
      <sz val="14"/>
      <name val="Times New Roman"/>
      <charset val="204"/>
    </font>
    <font>
      <sz val="14"/>
      <color rgb="FF7030A0"/>
      <name val="Times New Roman"/>
      <charset val="204"/>
    </font>
    <font>
      <b/>
      <sz val="14"/>
      <color rgb="FF7030A0"/>
      <name val="Times New Roman"/>
      <charset val="204"/>
    </font>
    <font>
      <b/>
      <sz val="14"/>
      <name val="Times New Roman"/>
      <charset val="204"/>
    </font>
    <font>
      <b/>
      <i/>
      <sz val="14"/>
      <color rgb="FF7030A0"/>
      <name val="Times New Roman"/>
      <charset val="204"/>
    </font>
    <font>
      <b/>
      <i/>
      <sz val="14"/>
      <name val="Times New Roman"/>
      <charset val="204"/>
    </font>
    <font>
      <i/>
      <u/>
      <sz val="14"/>
      <color theme="1"/>
      <name val="Times New Roman"/>
      <charset val="204"/>
    </font>
    <font>
      <sz val="14"/>
      <color indexed="2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i/>
      <sz val="14"/>
      <name val="Times New Roman"/>
      <charset val="204"/>
    </font>
    <font>
      <b/>
      <i/>
      <sz val="11"/>
      <name val="Times New Roman"/>
      <charset val="204"/>
    </font>
    <font>
      <b/>
      <sz val="10"/>
      <color theme="1"/>
      <name val="Times New Roman"/>
      <charset val="204"/>
    </font>
    <font>
      <i/>
      <sz val="10"/>
      <color theme="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0"/>
      <name val="SimSu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 tint="-0.0499893185216834"/>
        <bgColor theme="0" tint="-0.049989318521683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28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4" fillId="16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28" borderId="15" applyNumberFormat="0" applyAlignment="0" applyProtection="0">
      <alignment vertical="center"/>
    </xf>
    <xf numFmtId="0" fontId="36" fillId="19" borderId="18" applyNumberFormat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</cellStyleXfs>
  <cellXfs count="1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right"/>
    </xf>
    <xf numFmtId="0" fontId="10" fillId="2" borderId="0" xfId="0" applyFont="1" applyFill="1"/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/>
    <xf numFmtId="0" fontId="10" fillId="2" borderId="4" xfId="0" applyFont="1" applyFill="1" applyBorder="1"/>
    <xf numFmtId="0" fontId="11" fillId="2" borderId="4" xfId="0" applyFont="1" applyFill="1" applyBorder="1"/>
    <xf numFmtId="0" fontId="12" fillId="2" borderId="4" xfId="0" applyFont="1" applyFill="1" applyBorder="1"/>
    <xf numFmtId="0" fontId="13" fillId="2" borderId="4" xfId="0" applyFont="1" applyFill="1" applyBorder="1"/>
    <xf numFmtId="0" fontId="14" fillId="2" borderId="4" xfId="0" applyFont="1" applyFill="1" applyBorder="1"/>
    <xf numFmtId="0" fontId="15" fillId="2" borderId="4" xfId="0" applyFont="1" applyFill="1" applyBorder="1"/>
    <xf numFmtId="0" fontId="13" fillId="2" borderId="4" xfId="0" applyFont="1" applyFill="1" applyBorder="1" applyAlignment="1">
      <alignment wrapText="1"/>
    </xf>
    <xf numFmtId="0" fontId="16" fillId="2" borderId="4" xfId="0" applyFont="1" applyFill="1" applyBorder="1"/>
    <xf numFmtId="0" fontId="7" fillId="2" borderId="4" xfId="0" applyFont="1" applyFill="1" applyBorder="1" applyAlignment="1">
      <alignment wrapText="1"/>
    </xf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4" fillId="2" borderId="0" xfId="0" applyFont="1" applyFill="1"/>
    <xf numFmtId="0" fontId="18" fillId="2" borderId="4" xfId="0" applyFont="1" applyFill="1" applyBorder="1" applyAlignment="1">
      <alignment horizontal="right"/>
    </xf>
    <xf numFmtId="20" fontId="7" fillId="2" borderId="4" xfId="0" applyNumberFormat="1" applyFont="1" applyFill="1" applyBorder="1"/>
    <xf numFmtId="0" fontId="12" fillId="2" borderId="0" xfId="0" applyFont="1" applyFill="1" applyAlignment="1">
      <alignment horizontal="right"/>
    </xf>
    <xf numFmtId="0" fontId="7" fillId="2" borderId="6" xfId="0" applyFont="1" applyFill="1" applyBorder="1"/>
    <xf numFmtId="0" fontId="19" fillId="2" borderId="0" xfId="0" applyFont="1" applyFill="1"/>
    <xf numFmtId="0" fontId="7" fillId="2" borderId="2" xfId="0" applyFont="1" applyFill="1" applyBorder="1"/>
    <xf numFmtId="0" fontId="7" fillId="2" borderId="1" xfId="0" applyFont="1" applyFill="1" applyBorder="1"/>
    <xf numFmtId="0" fontId="10" fillId="2" borderId="8" xfId="0" applyFont="1" applyFill="1" applyBorder="1"/>
    <xf numFmtId="0" fontId="7" fillId="2" borderId="5" xfId="0" applyFont="1" applyFill="1" applyBorder="1"/>
    <xf numFmtId="0" fontId="10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14" fillId="2" borderId="4" xfId="0" applyFont="1" applyFill="1" applyBorder="1" applyAlignment="1">
      <alignment wrapText="1"/>
    </xf>
    <xf numFmtId="2" fontId="16" fillId="2" borderId="4" xfId="0" applyNumberFormat="1" applyFont="1" applyFill="1" applyBorder="1"/>
    <xf numFmtId="2" fontId="10" fillId="2" borderId="4" xfId="0" applyNumberFormat="1" applyFont="1" applyFill="1" applyBorder="1"/>
    <xf numFmtId="0" fontId="6" fillId="2" borderId="4" xfId="0" applyFont="1" applyFill="1" applyBorder="1"/>
    <xf numFmtId="0" fontId="12" fillId="2" borderId="4" xfId="0" applyNumberFormat="1" applyFont="1" applyFill="1" applyBorder="1"/>
    <xf numFmtId="0" fontId="7" fillId="3" borderId="0" xfId="0" applyFont="1" applyFill="1"/>
    <xf numFmtId="0" fontId="12" fillId="2" borderId="3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0" fontId="14" fillId="2" borderId="11" xfId="0" applyFont="1" applyFill="1" applyBorder="1"/>
    <xf numFmtId="0" fontId="7" fillId="2" borderId="13" xfId="0" applyFont="1" applyFill="1" applyBorder="1"/>
    <xf numFmtId="0" fontId="20" fillId="2" borderId="4" xfId="0" applyFont="1" applyFill="1" applyBorder="1"/>
    <xf numFmtId="0" fontId="7" fillId="2" borderId="2" xfId="0" applyFont="1" applyFill="1" applyBorder="1" applyAlignment="1">
      <alignment wrapText="1"/>
    </xf>
    <xf numFmtId="0" fontId="10" fillId="2" borderId="2" xfId="0" applyFont="1" applyFill="1" applyBorder="1"/>
    <xf numFmtId="0" fontId="13" fillId="2" borderId="4" xfId="0" applyFont="1" applyFill="1" applyBorder="1" applyAlignment="1">
      <alignment horizontal="left" wrapText="1"/>
    </xf>
    <xf numFmtId="0" fontId="20" fillId="2" borderId="0" xfId="0" applyFont="1" applyFill="1"/>
    <xf numFmtId="0" fontId="11" fillId="2" borderId="2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20" fontId="7" fillId="2" borderId="0" xfId="0" applyNumberFormat="1" applyFont="1" applyFill="1"/>
    <xf numFmtId="0" fontId="13" fillId="2" borderId="0" xfId="0" applyFont="1" applyFill="1"/>
    <xf numFmtId="20" fontId="7" fillId="2" borderId="4" xfId="0" applyNumberFormat="1" applyFont="1" applyFill="1" applyBorder="1" applyAlignment="1">
      <alignment horizontal="left"/>
    </xf>
    <xf numFmtId="2" fontId="12" fillId="2" borderId="4" xfId="0" applyNumberFormat="1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11" fillId="2" borderId="3" xfId="0" applyFont="1" applyFill="1" applyBorder="1" applyAlignment="1">
      <alignment horizontal="right"/>
    </xf>
    <xf numFmtId="0" fontId="11" fillId="2" borderId="12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21" fillId="2" borderId="0" xfId="0" applyFont="1" applyFill="1"/>
    <xf numFmtId="0" fontId="22" fillId="2" borderId="0" xfId="0" applyFont="1" applyFill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23" fillId="2" borderId="4" xfId="0" applyFont="1" applyFill="1" applyBorder="1"/>
    <xf numFmtId="0" fontId="18" fillId="2" borderId="4" xfId="0" applyNumberFormat="1" applyFont="1" applyFill="1" applyBorder="1"/>
    <xf numFmtId="0" fontId="18" fillId="2" borderId="4" xfId="0" applyFont="1" applyFill="1" applyBorder="1"/>
    <xf numFmtId="20" fontId="13" fillId="2" borderId="4" xfId="0" applyNumberFormat="1" applyFont="1" applyFill="1" applyBorder="1"/>
    <xf numFmtId="0" fontId="16" fillId="2" borderId="0" xfId="0" applyFont="1" applyFill="1"/>
    <xf numFmtId="0" fontId="18" fillId="2" borderId="0" xfId="0" applyFont="1" applyFill="1" applyAlignment="1">
      <alignment horizontal="right"/>
    </xf>
    <xf numFmtId="0" fontId="13" fillId="2" borderId="6" xfId="0" applyFont="1" applyFill="1" applyBorder="1" applyAlignment="1">
      <alignment wrapText="1"/>
    </xf>
    <xf numFmtId="0" fontId="16" fillId="2" borderId="4" xfId="0" applyNumberFormat="1" applyFont="1" applyFill="1" applyBorder="1"/>
    <xf numFmtId="0" fontId="16" fillId="4" borderId="4" xfId="0" applyFont="1" applyFill="1" applyBorder="1"/>
    <xf numFmtId="0" fontId="13" fillId="2" borderId="2" xfId="0" applyFont="1" applyFill="1" applyBorder="1"/>
    <xf numFmtId="0" fontId="13" fillId="2" borderId="1" xfId="0" applyFont="1" applyFill="1" applyBorder="1"/>
    <xf numFmtId="0" fontId="16" fillId="2" borderId="8" xfId="0" applyFont="1" applyFill="1" applyBorder="1"/>
    <xf numFmtId="0" fontId="13" fillId="2" borderId="6" xfId="0" applyFont="1" applyFill="1" applyBorder="1"/>
    <xf numFmtId="0" fontId="13" fillId="2" borderId="5" xfId="0" applyFont="1" applyFill="1" applyBorder="1"/>
    <xf numFmtId="0" fontId="16" fillId="2" borderId="9" xfId="0" applyFont="1" applyFill="1" applyBorder="1"/>
    <xf numFmtId="0" fontId="13" fillId="2" borderId="10" xfId="0" applyFont="1" applyFill="1" applyBorder="1"/>
    <xf numFmtId="0" fontId="13" fillId="2" borderId="11" xfId="0" applyFont="1" applyFill="1" applyBorder="1"/>
    <xf numFmtId="0" fontId="24" fillId="2" borderId="3" xfId="0" applyFont="1" applyFill="1" applyBorder="1" applyAlignment="1">
      <alignment horizontal="right"/>
    </xf>
    <xf numFmtId="0" fontId="24" fillId="2" borderId="7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3" fillId="2" borderId="2" xfId="0" applyFont="1" applyFill="1" applyBorder="1" applyAlignment="1">
      <alignment wrapText="1"/>
    </xf>
    <xf numFmtId="0" fontId="16" fillId="2" borderId="2" xfId="0" applyFont="1" applyFill="1" applyBorder="1"/>
    <xf numFmtId="0" fontId="18" fillId="4" borderId="4" xfId="0" applyFont="1" applyFill="1" applyBorder="1"/>
    <xf numFmtId="0" fontId="16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right"/>
    </xf>
    <xf numFmtId="0" fontId="22" fillId="2" borderId="2" xfId="0" applyFont="1" applyFill="1" applyBorder="1"/>
    <xf numFmtId="0" fontId="25" fillId="2" borderId="8" xfId="0" applyFont="1" applyFill="1" applyBorder="1"/>
    <xf numFmtId="0" fontId="22" fillId="2" borderId="8" xfId="0" applyFont="1" applyFill="1" applyBorder="1"/>
    <xf numFmtId="0" fontId="22" fillId="2" borderId="6" xfId="0" applyFont="1" applyFill="1" applyBorder="1"/>
    <xf numFmtId="0" fontId="25" fillId="2" borderId="9" xfId="0" applyFont="1" applyFill="1" applyBorder="1"/>
    <xf numFmtId="0" fontId="22" fillId="2" borderId="9" xfId="0" applyFont="1" applyFill="1" applyBorder="1"/>
    <xf numFmtId="0" fontId="22" fillId="2" borderId="1" xfId="0" applyFont="1" applyFill="1" applyBorder="1"/>
    <xf numFmtId="0" fontId="22" fillId="2" borderId="10" xfId="0" applyFont="1" applyFill="1" applyBorder="1"/>
    <xf numFmtId="0" fontId="22" fillId="2" borderId="11" xfId="0" applyFont="1" applyFill="1" applyBorder="1"/>
    <xf numFmtId="0" fontId="25" fillId="2" borderId="0" xfId="0" applyFont="1" applyFill="1"/>
    <xf numFmtId="0" fontId="22" fillId="2" borderId="5" xfId="0" applyFont="1" applyFill="1" applyBorder="1"/>
    <xf numFmtId="0" fontId="26" fillId="2" borderId="3" xfId="0" applyFont="1" applyFill="1" applyBorder="1" applyAlignment="1">
      <alignment horizontal="right"/>
    </xf>
    <xf numFmtId="0" fontId="26" fillId="2" borderId="7" xfId="0" applyFont="1" applyFill="1" applyBorder="1" applyAlignment="1">
      <alignment horizontal="right"/>
    </xf>
    <xf numFmtId="0" fontId="26" fillId="2" borderId="12" xfId="0" applyFont="1" applyFill="1" applyBorder="1" applyAlignment="1">
      <alignment horizontal="right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cols>
    <col min="1" max="1" width="9.11111111111111" customWidth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316"/>
  <sheetViews>
    <sheetView zoomScale="85" zoomScaleNormal="85" topLeftCell="B4" workbookViewId="0">
      <selection activeCell="C24" sqref="C24"/>
    </sheetView>
  </sheetViews>
  <sheetFormatPr defaultColWidth="9.11111111111111" defaultRowHeight="15.75" customHeight="1"/>
  <cols>
    <col min="1" max="1" width="4.66666666666667" style="8" hidden="1" customWidth="1"/>
    <col min="2" max="2" width="18.6666666666667" style="8" customWidth="1"/>
    <col min="3" max="3" width="43" style="8" customWidth="1"/>
    <col min="4" max="4" width="11.8888888888889" style="11" customWidth="1"/>
    <col min="5" max="5" width="14.6666666666667" style="8" customWidth="1"/>
    <col min="6" max="6" width="16" style="8" customWidth="1"/>
    <col min="7" max="7" width="10.8888888888889" style="8" customWidth="1"/>
    <col min="8" max="8" width="14" style="8" customWidth="1"/>
    <col min="9" max="9" width="11.4444444444444" style="8" customWidth="1"/>
    <col min="10" max="10" width="12" style="32" customWidth="1"/>
    <col min="11" max="12" width="42.3333333333333" style="8" customWidth="1"/>
    <col min="13" max="15" width="9.11111111111111" style="8"/>
    <col min="16" max="16" width="17.6666666666667" style="8" customWidth="1"/>
    <col min="17" max="16384" width="9.11111111111111" style="8"/>
  </cols>
  <sheetData>
    <row r="2" customHeight="1" spans="10:10">
      <c r="J2" s="33" t="s">
        <v>0</v>
      </c>
    </row>
    <row r="3" customHeight="1" spans="7:11">
      <c r="G3" s="34" t="s">
        <v>1</v>
      </c>
      <c r="H3" s="34"/>
      <c r="I3" s="34"/>
      <c r="J3" s="34"/>
      <c r="K3" s="34"/>
    </row>
    <row r="4" customHeight="1" spans="3:12"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</row>
    <row r="5" customHeight="1" spans="10:10">
      <c r="J5" s="33"/>
    </row>
    <row r="6" customHeight="1" spans="2:10">
      <c r="B6" s="81" t="s">
        <v>3</v>
      </c>
      <c r="C6" s="82" t="s">
        <v>4</v>
      </c>
      <c r="D6" s="83" t="s">
        <v>5</v>
      </c>
      <c r="E6" s="84" t="s">
        <v>6</v>
      </c>
      <c r="F6" s="84"/>
      <c r="G6" s="84"/>
      <c r="H6" s="82" t="s">
        <v>7</v>
      </c>
      <c r="I6" s="81" t="s">
        <v>8</v>
      </c>
      <c r="J6" s="14" t="s">
        <v>9</v>
      </c>
    </row>
    <row r="7" customHeight="1" spans="2:10">
      <c r="B7" s="85"/>
      <c r="C7" s="86" t="s">
        <v>10</v>
      </c>
      <c r="D7" s="87" t="s">
        <v>11</v>
      </c>
      <c r="E7" s="84" t="s">
        <v>12</v>
      </c>
      <c r="F7" s="84" t="s">
        <v>13</v>
      </c>
      <c r="G7" s="84" t="s">
        <v>14</v>
      </c>
      <c r="H7" s="86" t="s">
        <v>15</v>
      </c>
      <c r="I7" s="85" t="s">
        <v>16</v>
      </c>
      <c r="J7" s="18" t="s">
        <v>17</v>
      </c>
    </row>
    <row r="8" customHeight="1" spans="2:10">
      <c r="B8" s="84" t="s">
        <v>18</v>
      </c>
      <c r="C8" s="24"/>
      <c r="D8" s="28"/>
      <c r="E8" s="24"/>
      <c r="F8" s="24"/>
      <c r="G8" s="24"/>
      <c r="H8" s="24"/>
      <c r="I8" s="24"/>
      <c r="J8" s="35"/>
    </row>
    <row r="9" customHeight="1" spans="2:10">
      <c r="B9" s="24" t="s">
        <v>19</v>
      </c>
      <c r="C9" s="24" t="s">
        <v>20</v>
      </c>
      <c r="D9" s="28">
        <v>150</v>
      </c>
      <c r="E9" s="28">
        <v>6.18</v>
      </c>
      <c r="F9" s="28">
        <v>5.67</v>
      </c>
      <c r="G9" s="28">
        <v>25.29</v>
      </c>
      <c r="H9" s="28">
        <v>177.09</v>
      </c>
      <c r="I9" s="28">
        <v>5.28</v>
      </c>
      <c r="J9" s="39" t="s">
        <v>21</v>
      </c>
    </row>
    <row r="10" customHeight="1" spans="2:10">
      <c r="B10" s="24"/>
      <c r="C10" s="24" t="s">
        <v>22</v>
      </c>
      <c r="D10" s="28">
        <v>150</v>
      </c>
      <c r="E10" s="28">
        <v>2.34</v>
      </c>
      <c r="F10" s="28">
        <v>1.99</v>
      </c>
      <c r="G10" s="28">
        <v>10.63</v>
      </c>
      <c r="H10" s="28">
        <v>70.01</v>
      </c>
      <c r="I10" s="28">
        <v>0.96</v>
      </c>
      <c r="J10" s="39" t="s">
        <v>23</v>
      </c>
    </row>
    <row r="11" customHeight="1" spans="2:10">
      <c r="B11" s="24"/>
      <c r="C11" s="24" t="s">
        <v>24</v>
      </c>
      <c r="D11" s="28">
        <v>30</v>
      </c>
      <c r="E11" s="28">
        <v>1.84</v>
      </c>
      <c r="F11" s="28">
        <v>0.64</v>
      </c>
      <c r="G11" s="28">
        <v>12.56</v>
      </c>
      <c r="H11" s="28">
        <v>64.33</v>
      </c>
      <c r="I11" s="28">
        <v>0</v>
      </c>
      <c r="J11" s="39" t="s">
        <v>25</v>
      </c>
    </row>
    <row r="12" customHeight="1" spans="2:10">
      <c r="B12" s="24"/>
      <c r="C12" s="24" t="s">
        <v>26</v>
      </c>
      <c r="D12" s="28">
        <v>7</v>
      </c>
      <c r="E12" s="28">
        <v>5.81</v>
      </c>
      <c r="F12" s="28">
        <v>0.7</v>
      </c>
      <c r="G12" s="28">
        <v>0.7</v>
      </c>
      <c r="H12" s="28">
        <v>52.36</v>
      </c>
      <c r="I12" s="28">
        <v>0</v>
      </c>
      <c r="J12" s="39" t="s">
        <v>27</v>
      </c>
    </row>
    <row r="13" customHeight="1" spans="2:10">
      <c r="B13" s="24"/>
      <c r="C13" s="24"/>
      <c r="D13" s="28"/>
      <c r="E13" s="28"/>
      <c r="F13" s="28"/>
      <c r="G13" s="28"/>
      <c r="H13" s="28"/>
      <c r="I13" s="28"/>
      <c r="J13" s="39"/>
    </row>
    <row r="14" s="71" customFormat="1" customHeight="1" spans="2:10">
      <c r="B14" s="24" t="s">
        <v>28</v>
      </c>
      <c r="C14" s="24" t="s">
        <v>29</v>
      </c>
      <c r="D14" s="28">
        <v>150</v>
      </c>
      <c r="E14" s="28">
        <v>2.9</v>
      </c>
      <c r="F14" s="28">
        <v>2.5</v>
      </c>
      <c r="G14" s="28">
        <v>4.2</v>
      </c>
      <c r="H14" s="28">
        <v>50.67</v>
      </c>
      <c r="I14" s="28">
        <v>0.3</v>
      </c>
      <c r="J14" s="39" t="s">
        <v>30</v>
      </c>
    </row>
    <row r="15" customHeight="1" spans="2:10">
      <c r="B15" s="88" t="s">
        <v>31</v>
      </c>
      <c r="C15" s="88"/>
      <c r="D15" s="89">
        <f>SUM(D9:D14)</f>
        <v>487</v>
      </c>
      <c r="E15" s="89">
        <f>SUM(E9:E14)</f>
        <v>19.07</v>
      </c>
      <c r="F15" s="89">
        <f>SUM(F9:F14)</f>
        <v>11.5</v>
      </c>
      <c r="G15" s="89">
        <f>SUM(G9:G14)</f>
        <v>53.38</v>
      </c>
      <c r="H15" s="89">
        <f>SUM(H9:H14)</f>
        <v>414.46</v>
      </c>
      <c r="I15" s="89">
        <f>SUM(I9:I14)</f>
        <v>6.54</v>
      </c>
      <c r="J15" s="90"/>
    </row>
    <row r="16" s="38" customFormat="1" customHeight="1" spans="2:10">
      <c r="B16" s="24" t="s">
        <v>32</v>
      </c>
      <c r="C16" s="24"/>
      <c r="D16" s="28"/>
      <c r="E16" s="28"/>
      <c r="F16" s="28"/>
      <c r="G16" s="28"/>
      <c r="H16" s="28"/>
      <c r="I16" s="28"/>
      <c r="J16" s="39"/>
    </row>
    <row r="17" s="38" customFormat="1" customHeight="1" spans="2:10">
      <c r="B17" s="24"/>
      <c r="C17" s="27" t="s">
        <v>33</v>
      </c>
      <c r="D17" s="28">
        <v>150</v>
      </c>
      <c r="E17" s="28">
        <v>2.31</v>
      </c>
      <c r="F17" s="28">
        <v>1.305</v>
      </c>
      <c r="G17" s="28">
        <v>4.065</v>
      </c>
      <c r="H17" s="28">
        <v>48.735</v>
      </c>
      <c r="I17" s="28">
        <v>7.485</v>
      </c>
      <c r="J17" s="39" t="s">
        <v>34</v>
      </c>
    </row>
    <row r="18" customHeight="1" spans="2:10">
      <c r="B18" s="24"/>
      <c r="C18" s="24" t="s">
        <v>35</v>
      </c>
      <c r="D18" s="28">
        <v>70</v>
      </c>
      <c r="E18" s="28">
        <v>9.21</v>
      </c>
      <c r="F18" s="28">
        <v>6.59</v>
      </c>
      <c r="G18" s="28">
        <v>1.89</v>
      </c>
      <c r="H18" s="28">
        <v>103.29</v>
      </c>
      <c r="I18" s="28">
        <v>0.25</v>
      </c>
      <c r="J18" s="39" t="s">
        <v>36</v>
      </c>
    </row>
    <row r="19" customHeight="1" spans="2:10">
      <c r="B19" s="24"/>
      <c r="C19" s="24" t="s">
        <v>37</v>
      </c>
      <c r="D19" s="28">
        <v>120</v>
      </c>
      <c r="E19" s="28">
        <v>4.6</v>
      </c>
      <c r="F19" s="28">
        <v>0.66</v>
      </c>
      <c r="G19" s="28">
        <v>24.9</v>
      </c>
      <c r="H19" s="28">
        <v>124.08</v>
      </c>
      <c r="I19" s="28">
        <v>0</v>
      </c>
      <c r="J19" s="39" t="s">
        <v>38</v>
      </c>
    </row>
    <row r="20" customHeight="1" spans="2:10">
      <c r="B20" s="24"/>
      <c r="C20" s="24" t="s">
        <v>39</v>
      </c>
      <c r="D20" s="28">
        <v>150</v>
      </c>
      <c r="E20" s="28">
        <v>0.78</v>
      </c>
      <c r="F20" s="28">
        <v>0</v>
      </c>
      <c r="G20" s="28">
        <v>20.22</v>
      </c>
      <c r="H20" s="28">
        <v>80.58</v>
      </c>
      <c r="I20" s="28">
        <v>0.6</v>
      </c>
      <c r="J20" s="39" t="s">
        <v>40</v>
      </c>
    </row>
    <row r="21" customHeight="1" spans="2:10">
      <c r="B21" s="24"/>
      <c r="C21" s="24" t="s">
        <v>41</v>
      </c>
      <c r="D21" s="28">
        <v>40</v>
      </c>
      <c r="E21" s="28">
        <v>2.4</v>
      </c>
      <c r="F21" s="28">
        <v>0.4</v>
      </c>
      <c r="G21" s="28">
        <v>17.73</v>
      </c>
      <c r="H21" s="28">
        <v>75.6</v>
      </c>
      <c r="I21" s="28">
        <v>0</v>
      </c>
      <c r="J21" s="39" t="s">
        <v>42</v>
      </c>
    </row>
    <row r="22" customHeight="1" spans="2:10">
      <c r="B22" s="24"/>
      <c r="C22" s="24"/>
      <c r="D22" s="28"/>
      <c r="E22" s="28"/>
      <c r="F22" s="28"/>
      <c r="G22" s="28"/>
      <c r="H22" s="28"/>
      <c r="I22" s="28"/>
      <c r="J22" s="39"/>
    </row>
    <row r="23" customHeight="1" spans="2:10">
      <c r="B23" s="88" t="s">
        <v>31</v>
      </c>
      <c r="C23" s="88"/>
      <c r="D23" s="89">
        <f>SUM(D17:D22)</f>
        <v>530</v>
      </c>
      <c r="E23" s="89">
        <f>SUM(E17:E22)</f>
        <v>19.3</v>
      </c>
      <c r="F23" s="89">
        <f>SUM(F17:F22)</f>
        <v>8.955</v>
      </c>
      <c r="G23" s="89">
        <f>SUM(G17:G22)</f>
        <v>68.805</v>
      </c>
      <c r="H23" s="89">
        <f>SUM(H17:H22)</f>
        <v>432.285</v>
      </c>
      <c r="I23" s="89">
        <f>SUM(I17:I22)</f>
        <v>8.335</v>
      </c>
      <c r="J23" s="39"/>
    </row>
    <row r="24" customHeight="1" spans="2:10">
      <c r="B24" s="24" t="s">
        <v>43</v>
      </c>
      <c r="C24" s="24" t="s">
        <v>44</v>
      </c>
      <c r="D24" s="28">
        <v>60</v>
      </c>
      <c r="E24" s="28">
        <v>3.8</v>
      </c>
      <c r="F24" s="28">
        <v>6.46</v>
      </c>
      <c r="G24" s="28">
        <v>27.37</v>
      </c>
      <c r="H24" s="28">
        <v>184.7</v>
      </c>
      <c r="I24" s="28">
        <v>0.25</v>
      </c>
      <c r="J24" s="39" t="s">
        <v>45</v>
      </c>
    </row>
    <row r="25" customHeight="1" spans="2:10">
      <c r="B25" s="24"/>
      <c r="C25" s="24" t="s">
        <v>46</v>
      </c>
      <c r="D25" s="28">
        <v>150</v>
      </c>
      <c r="E25" s="28">
        <v>0</v>
      </c>
      <c r="F25" s="28">
        <v>0</v>
      </c>
      <c r="G25" s="28">
        <v>14.7</v>
      </c>
      <c r="H25" s="28">
        <v>60</v>
      </c>
      <c r="I25" s="28">
        <v>225</v>
      </c>
      <c r="J25" s="39" t="s">
        <v>47</v>
      </c>
    </row>
    <row r="26" customHeight="1" spans="2:10">
      <c r="B26" s="24"/>
      <c r="C26" s="24"/>
      <c r="D26" s="28"/>
      <c r="E26" s="28"/>
      <c r="F26" s="28"/>
      <c r="G26" s="28"/>
      <c r="H26" s="28"/>
      <c r="I26" s="28"/>
      <c r="J26" s="39"/>
    </row>
    <row r="27" customHeight="1" spans="2:10">
      <c r="B27" s="24"/>
      <c r="C27" s="24"/>
      <c r="D27" s="28"/>
      <c r="E27" s="28"/>
      <c r="F27" s="28"/>
      <c r="G27" s="28"/>
      <c r="H27" s="28"/>
      <c r="I27" s="28"/>
      <c r="J27" s="39"/>
    </row>
    <row r="28" customHeight="1" spans="2:10">
      <c r="B28" s="24"/>
      <c r="C28" s="24"/>
      <c r="D28" s="28"/>
      <c r="E28" s="28"/>
      <c r="F28" s="28"/>
      <c r="G28" s="28"/>
      <c r="H28" s="28"/>
      <c r="I28" s="28"/>
      <c r="J28" s="39"/>
    </row>
    <row r="29" customHeight="1" spans="2:10">
      <c r="B29" s="24"/>
      <c r="C29" s="24"/>
      <c r="D29" s="28"/>
      <c r="E29" s="28"/>
      <c r="F29" s="28"/>
      <c r="G29" s="28"/>
      <c r="H29" s="28"/>
      <c r="I29" s="28"/>
      <c r="J29" s="39"/>
    </row>
    <row r="30" customHeight="1" spans="2:10">
      <c r="B30" s="24"/>
      <c r="C30" s="24"/>
      <c r="D30" s="28"/>
      <c r="E30" s="28"/>
      <c r="F30" s="28"/>
      <c r="G30" s="28"/>
      <c r="H30" s="28"/>
      <c r="I30" s="28"/>
      <c r="J30" s="39"/>
    </row>
    <row r="31" customHeight="1" spans="2:10">
      <c r="B31" s="88" t="s">
        <v>31</v>
      </c>
      <c r="C31" s="88"/>
      <c r="D31" s="89">
        <f>SUM(D24:D30)</f>
        <v>210</v>
      </c>
      <c r="E31" s="89">
        <f>SUM(E24:E30)</f>
        <v>3.8</v>
      </c>
      <c r="F31" s="89">
        <f>SUM(F24:F30)</f>
        <v>6.46</v>
      </c>
      <c r="G31" s="89">
        <f>SUM(G24:G30)</f>
        <v>42.07</v>
      </c>
      <c r="H31" s="89">
        <f>SUM(H24:H30)</f>
        <v>244.7</v>
      </c>
      <c r="I31" s="89">
        <f>SUM(I24:I30)</f>
        <v>225.25</v>
      </c>
      <c r="J31" s="39"/>
    </row>
    <row r="32" customHeight="1" spans="2:10">
      <c r="B32" s="88" t="s">
        <v>48</v>
      </c>
      <c r="C32" s="88"/>
      <c r="D32" s="90">
        <f t="shared" ref="D32:I32" si="0">D31+D23+D15</f>
        <v>1227</v>
      </c>
      <c r="E32" s="90">
        <f t="shared" si="0"/>
        <v>42.17</v>
      </c>
      <c r="F32" s="90">
        <f t="shared" si="0"/>
        <v>26.915</v>
      </c>
      <c r="G32" s="90">
        <f t="shared" si="0"/>
        <v>164.255</v>
      </c>
      <c r="H32" s="90">
        <f t="shared" si="0"/>
        <v>1091.445</v>
      </c>
      <c r="I32" s="90">
        <f t="shared" si="0"/>
        <v>240.125</v>
      </c>
      <c r="J32" s="39"/>
    </row>
    <row r="33" customHeight="1" spans="2:10">
      <c r="B33" s="84" t="s">
        <v>49</v>
      </c>
      <c r="C33" s="24"/>
      <c r="D33" s="28"/>
      <c r="E33" s="28"/>
      <c r="F33" s="28"/>
      <c r="G33" s="28"/>
      <c r="H33" s="28"/>
      <c r="I33" s="28"/>
      <c r="J33" s="39"/>
    </row>
    <row r="34" customHeight="1" spans="2:10">
      <c r="B34" s="24" t="s">
        <v>19</v>
      </c>
      <c r="C34" s="24" t="s">
        <v>50</v>
      </c>
      <c r="D34" s="28">
        <v>150</v>
      </c>
      <c r="E34" s="28">
        <v>6.25</v>
      </c>
      <c r="F34" s="28">
        <v>6.43</v>
      </c>
      <c r="G34" s="28">
        <v>27.39</v>
      </c>
      <c r="H34" s="28">
        <v>192.58</v>
      </c>
      <c r="I34" s="28">
        <v>7.41</v>
      </c>
      <c r="J34" s="39" t="s">
        <v>51</v>
      </c>
    </row>
    <row r="35" customHeight="1" spans="2:10">
      <c r="B35" s="24"/>
      <c r="C35" s="24" t="s">
        <v>52</v>
      </c>
      <c r="D35" s="28">
        <v>150</v>
      </c>
      <c r="E35" s="28">
        <v>3.78</v>
      </c>
      <c r="F35" s="28">
        <v>3.26</v>
      </c>
      <c r="G35" s="28">
        <v>15.55</v>
      </c>
      <c r="H35" s="28">
        <v>106.8</v>
      </c>
      <c r="I35" s="28">
        <v>1.44</v>
      </c>
      <c r="J35" s="39" t="s">
        <v>53</v>
      </c>
    </row>
    <row r="36" customHeight="1" spans="2:10">
      <c r="B36" s="24"/>
      <c r="C36" s="24" t="s">
        <v>26</v>
      </c>
      <c r="D36" s="28">
        <v>7</v>
      </c>
      <c r="E36" s="28">
        <v>5.81</v>
      </c>
      <c r="F36" s="28">
        <v>0.7</v>
      </c>
      <c r="G36" s="28">
        <v>0.7</v>
      </c>
      <c r="H36" s="28">
        <v>52.36</v>
      </c>
      <c r="I36" s="28">
        <v>0</v>
      </c>
      <c r="J36" s="39" t="s">
        <v>27</v>
      </c>
    </row>
    <row r="37" customHeight="1" spans="2:10">
      <c r="B37" s="24"/>
      <c r="C37" s="24" t="s">
        <v>24</v>
      </c>
      <c r="D37" s="28">
        <v>30</v>
      </c>
      <c r="E37" s="28">
        <v>1.84</v>
      </c>
      <c r="F37" s="28">
        <v>0.64</v>
      </c>
      <c r="G37" s="28">
        <v>12.56</v>
      </c>
      <c r="H37" s="28">
        <v>64.33</v>
      </c>
      <c r="I37" s="28">
        <v>0</v>
      </c>
      <c r="J37" s="39" t="s">
        <v>25</v>
      </c>
    </row>
    <row r="38" customHeight="1" spans="2:10">
      <c r="B38" s="24"/>
      <c r="C38" s="24"/>
      <c r="D38" s="28"/>
      <c r="E38" s="28"/>
      <c r="F38" s="28"/>
      <c r="G38" s="28"/>
      <c r="H38" s="28"/>
      <c r="I38" s="28"/>
      <c r="J38" s="39"/>
    </row>
    <row r="39" customHeight="1" spans="2:10">
      <c r="B39" s="91" t="s">
        <v>28</v>
      </c>
      <c r="C39" s="71" t="s">
        <v>54</v>
      </c>
      <c r="D39" s="28">
        <v>150</v>
      </c>
      <c r="E39" s="28">
        <v>0.615</v>
      </c>
      <c r="F39" s="28">
        <v>0.12</v>
      </c>
      <c r="G39" s="28">
        <v>19.65</v>
      </c>
      <c r="H39" s="28">
        <v>82.5</v>
      </c>
      <c r="I39" s="28">
        <v>0</v>
      </c>
      <c r="J39" s="39" t="s">
        <v>55</v>
      </c>
    </row>
    <row r="40" customHeight="1" spans="2:10">
      <c r="B40" s="88" t="s">
        <v>31</v>
      </c>
      <c r="C40" s="88"/>
      <c r="D40" s="89">
        <f>SUM(D34:D39)</f>
        <v>487</v>
      </c>
      <c r="E40" s="89">
        <f>SUM(E34:E39)</f>
        <v>18.295</v>
      </c>
      <c r="F40" s="89">
        <f>SUM(F34:F39)</f>
        <v>11.15</v>
      </c>
      <c r="G40" s="89">
        <f>SUM(G34:G39)</f>
        <v>75.85</v>
      </c>
      <c r="H40" s="89">
        <f>SUM(H34:H39)</f>
        <v>498.57</v>
      </c>
      <c r="I40" s="89">
        <f>SUM(I34:I39)</f>
        <v>8.85</v>
      </c>
      <c r="J40" s="39"/>
    </row>
    <row r="41" s="66" customFormat="1" customHeight="1" spans="2:10">
      <c r="B41" s="24" t="s">
        <v>32</v>
      </c>
      <c r="C41" s="24"/>
      <c r="D41" s="28"/>
      <c r="E41" s="28"/>
      <c r="F41" s="28"/>
      <c r="G41" s="28"/>
      <c r="H41" s="28"/>
      <c r="I41" s="28"/>
      <c r="J41" s="39"/>
    </row>
    <row r="42" customHeight="1" spans="2:10">
      <c r="B42" s="24"/>
      <c r="C42" s="27" t="s">
        <v>56</v>
      </c>
      <c r="D42" s="28">
        <v>150</v>
      </c>
      <c r="E42" s="28">
        <v>5.13</v>
      </c>
      <c r="F42" s="28">
        <v>3.13</v>
      </c>
      <c r="G42" s="28">
        <v>19.82</v>
      </c>
      <c r="H42" s="28">
        <v>138.9</v>
      </c>
      <c r="I42" s="28">
        <v>0.009</v>
      </c>
      <c r="J42" s="39" t="s">
        <v>57</v>
      </c>
    </row>
    <row r="43" ht="33" customHeight="1" spans="2:10">
      <c r="B43" s="24"/>
      <c r="C43" s="27" t="s">
        <v>58</v>
      </c>
      <c r="D43" s="28">
        <v>120</v>
      </c>
      <c r="E43" s="28">
        <v>3.03</v>
      </c>
      <c r="F43" s="28">
        <v>3.89</v>
      </c>
      <c r="G43" s="28">
        <v>18.32</v>
      </c>
      <c r="H43" s="28">
        <v>125.55</v>
      </c>
      <c r="I43" s="28">
        <v>20.8</v>
      </c>
      <c r="J43" s="39" t="s">
        <v>59</v>
      </c>
    </row>
    <row r="44" s="8" customFormat="1" ht="33" customHeight="1" spans="2:10">
      <c r="B44" s="24"/>
      <c r="C44" s="27" t="s">
        <v>60</v>
      </c>
      <c r="D44" s="28">
        <v>60</v>
      </c>
      <c r="E44" s="28">
        <v>9.31</v>
      </c>
      <c r="F44" s="28">
        <v>7.06</v>
      </c>
      <c r="G44" s="28">
        <v>9.64</v>
      </c>
      <c r="H44" s="28">
        <v>139</v>
      </c>
      <c r="I44" s="28">
        <v>0.09</v>
      </c>
      <c r="J44" s="39" t="s">
        <v>61</v>
      </c>
    </row>
    <row r="45" s="38" customFormat="1" customHeight="1" spans="2:10">
      <c r="B45" s="24"/>
      <c r="C45" s="24" t="s">
        <v>62</v>
      </c>
      <c r="D45" s="28">
        <v>45</v>
      </c>
      <c r="E45" s="28">
        <v>0.63</v>
      </c>
      <c r="F45" s="28">
        <v>2.74</v>
      </c>
      <c r="G45" s="28">
        <v>3.76</v>
      </c>
      <c r="H45" s="28">
        <v>42.25</v>
      </c>
      <c r="I45" s="28">
        <v>4.27</v>
      </c>
      <c r="J45" s="39" t="s">
        <v>63</v>
      </c>
    </row>
    <row r="46" customHeight="1" spans="2:10">
      <c r="B46" s="24"/>
      <c r="C46" s="24" t="s">
        <v>64</v>
      </c>
      <c r="D46" s="28">
        <v>150</v>
      </c>
      <c r="E46" s="28">
        <v>0.51</v>
      </c>
      <c r="F46" s="28">
        <v>0.21</v>
      </c>
      <c r="G46" s="28">
        <v>14.23</v>
      </c>
      <c r="H46" s="28">
        <v>61</v>
      </c>
      <c r="I46" s="28">
        <v>75</v>
      </c>
      <c r="J46" s="39" t="s">
        <v>65</v>
      </c>
    </row>
    <row r="47" customHeight="1" spans="2:10">
      <c r="B47" s="24"/>
      <c r="C47" s="24" t="s">
        <v>41</v>
      </c>
      <c r="D47" s="28">
        <v>40</v>
      </c>
      <c r="E47" s="28">
        <v>2.4</v>
      </c>
      <c r="F47" s="28">
        <v>0.4</v>
      </c>
      <c r="G47" s="28">
        <v>17.73</v>
      </c>
      <c r="H47" s="28">
        <v>75.6</v>
      </c>
      <c r="I47" s="28">
        <v>0</v>
      </c>
      <c r="J47" s="39" t="s">
        <v>42</v>
      </c>
    </row>
    <row r="48" customHeight="1" spans="2:10">
      <c r="B48" s="24"/>
      <c r="C48" s="24"/>
      <c r="D48" s="28"/>
      <c r="E48" s="28"/>
      <c r="F48" s="28"/>
      <c r="G48" s="28"/>
      <c r="H48" s="28"/>
      <c r="I48" s="28"/>
      <c r="J48" s="39"/>
    </row>
    <row r="49" customHeight="1" spans="2:10">
      <c r="B49" s="24"/>
      <c r="C49" s="24"/>
      <c r="D49" s="28"/>
      <c r="E49" s="28"/>
      <c r="F49" s="28"/>
      <c r="G49" s="28"/>
      <c r="H49" s="28"/>
      <c r="I49" s="28"/>
      <c r="J49" s="39"/>
    </row>
    <row r="50" customHeight="1" spans="2:10">
      <c r="B50" s="88" t="s">
        <v>31</v>
      </c>
      <c r="C50" s="88"/>
      <c r="D50" s="89">
        <f>SUM(D42:D49)</f>
        <v>565</v>
      </c>
      <c r="E50" s="89">
        <f>SUM(E42:E49)</f>
        <v>21.01</v>
      </c>
      <c r="F50" s="89">
        <f>SUM(F42:F49)</f>
        <v>17.43</v>
      </c>
      <c r="G50" s="89">
        <f>SUM(G42:G49)</f>
        <v>83.5</v>
      </c>
      <c r="H50" s="89">
        <f>SUM(H42:H49)</f>
        <v>582.3</v>
      </c>
      <c r="I50" s="89">
        <f>SUM(I42:I49)</f>
        <v>100.169</v>
      </c>
      <c r="J50" s="39"/>
    </row>
    <row r="51" customHeight="1" spans="2:10">
      <c r="B51" s="24" t="s">
        <v>43</v>
      </c>
      <c r="C51" s="24" t="s">
        <v>66</v>
      </c>
      <c r="D51" s="28">
        <v>60</v>
      </c>
      <c r="E51" s="28">
        <v>3.4</v>
      </c>
      <c r="F51" s="28">
        <v>6.62</v>
      </c>
      <c r="G51" s="28">
        <v>0.66</v>
      </c>
      <c r="H51" s="28">
        <v>76.2</v>
      </c>
      <c r="I51" s="28">
        <v>0.135</v>
      </c>
      <c r="J51" s="39" t="s">
        <v>67</v>
      </c>
    </row>
    <row r="52" customHeight="1" spans="2:10">
      <c r="B52" s="24"/>
      <c r="C52" s="24" t="s">
        <v>68</v>
      </c>
      <c r="D52" s="28">
        <v>150</v>
      </c>
      <c r="E52" s="28">
        <v>0.16</v>
      </c>
      <c r="F52" s="28">
        <v>3.05</v>
      </c>
      <c r="G52" s="28">
        <v>9.96</v>
      </c>
      <c r="H52" s="28">
        <v>39.44</v>
      </c>
      <c r="I52" s="28">
        <v>3.05</v>
      </c>
      <c r="J52" s="39" t="s">
        <v>69</v>
      </c>
    </row>
    <row r="53" customHeight="1" spans="2:10">
      <c r="B53" s="24"/>
      <c r="C53" s="24" t="s">
        <v>24</v>
      </c>
      <c r="D53" s="28">
        <v>30</v>
      </c>
      <c r="E53" s="28">
        <v>1.84</v>
      </c>
      <c r="F53" s="28">
        <v>0.64</v>
      </c>
      <c r="G53" s="28">
        <v>12.56</v>
      </c>
      <c r="H53" s="28">
        <v>64.33</v>
      </c>
      <c r="I53" s="28">
        <v>0</v>
      </c>
      <c r="J53" s="39" t="s">
        <v>25</v>
      </c>
    </row>
    <row r="54" customHeight="1" spans="2:10">
      <c r="B54" s="24"/>
      <c r="C54" s="24"/>
      <c r="D54" s="28"/>
      <c r="E54" s="28"/>
      <c r="F54" s="28"/>
      <c r="G54" s="28"/>
      <c r="H54" s="28"/>
      <c r="I54" s="28"/>
      <c r="J54" s="39"/>
    </row>
    <row r="55" customHeight="1" spans="2:10">
      <c r="B55" s="24"/>
      <c r="C55" s="24"/>
      <c r="D55" s="28"/>
      <c r="E55" s="28"/>
      <c r="F55" s="28"/>
      <c r="G55" s="28"/>
      <c r="H55" s="28"/>
      <c r="I55" s="28"/>
      <c r="J55" s="39"/>
    </row>
    <row r="56" customHeight="1" spans="2:10">
      <c r="B56" s="24"/>
      <c r="C56" s="24"/>
      <c r="D56" s="28"/>
      <c r="E56" s="28"/>
      <c r="F56" s="28"/>
      <c r="G56" s="28"/>
      <c r="H56" s="28"/>
      <c r="I56" s="28"/>
      <c r="J56" s="39"/>
    </row>
    <row r="57" customHeight="1" spans="2:10">
      <c r="B57" s="24"/>
      <c r="C57" s="24"/>
      <c r="D57" s="28"/>
      <c r="E57" s="28"/>
      <c r="F57" s="28"/>
      <c r="G57" s="28"/>
      <c r="H57" s="28"/>
      <c r="I57" s="28"/>
      <c r="J57" s="39"/>
    </row>
    <row r="58" customHeight="1" spans="2:10">
      <c r="B58" s="24"/>
      <c r="C58" s="24"/>
      <c r="D58" s="28"/>
      <c r="E58" s="28"/>
      <c r="F58" s="28"/>
      <c r="G58" s="28"/>
      <c r="H58" s="28"/>
      <c r="I58" s="28"/>
      <c r="J58" s="39"/>
    </row>
    <row r="59" customHeight="1" spans="2:10">
      <c r="B59" s="24"/>
      <c r="C59" s="24"/>
      <c r="D59" s="28"/>
      <c r="E59" s="28"/>
      <c r="F59" s="28"/>
      <c r="G59" s="28"/>
      <c r="H59" s="28"/>
      <c r="I59" s="28"/>
      <c r="J59" s="39"/>
    </row>
    <row r="60" customHeight="1" spans="2:10">
      <c r="B60" s="88" t="s">
        <v>31</v>
      </c>
      <c r="C60" s="88"/>
      <c r="D60" s="89">
        <f>SUM(D51:D59)</f>
        <v>240</v>
      </c>
      <c r="E60" s="89">
        <f>SUM(E51:E59)</f>
        <v>5.4</v>
      </c>
      <c r="F60" s="89">
        <f>SUM(F51:F59)</f>
        <v>10.31</v>
      </c>
      <c r="G60" s="89">
        <f>SUM(G51:G59)</f>
        <v>23.18</v>
      </c>
      <c r="H60" s="89">
        <f>SUM(H51:H59)</f>
        <v>179.97</v>
      </c>
      <c r="I60" s="89">
        <f>SUM(I51:I59)</f>
        <v>3.185</v>
      </c>
      <c r="J60" s="39"/>
    </row>
    <row r="61" customHeight="1" spans="2:10">
      <c r="B61" s="88" t="s">
        <v>70</v>
      </c>
      <c r="C61" s="88"/>
      <c r="D61" s="90">
        <f>D40+D50+D60</f>
        <v>1292</v>
      </c>
      <c r="E61" s="90">
        <f t="shared" ref="E61:I61" si="1">E40+E50+E60</f>
        <v>44.705</v>
      </c>
      <c r="F61" s="90">
        <f t="shared" si="1"/>
        <v>38.89</v>
      </c>
      <c r="G61" s="90">
        <f t="shared" si="1"/>
        <v>182.53</v>
      </c>
      <c r="H61" s="90">
        <f t="shared" si="1"/>
        <v>1260.84</v>
      </c>
      <c r="I61" s="90">
        <f t="shared" si="1"/>
        <v>112.204</v>
      </c>
      <c r="J61" s="39"/>
    </row>
    <row r="62" customHeight="1" spans="2:10">
      <c r="B62" s="71"/>
      <c r="C62" s="71"/>
      <c r="D62" s="92"/>
      <c r="E62" s="92"/>
      <c r="F62" s="92"/>
      <c r="G62" s="92"/>
      <c r="H62" s="92"/>
      <c r="I62" s="92"/>
      <c r="J62" s="93"/>
    </row>
    <row r="63" customHeight="1" spans="2:10">
      <c r="B63" s="71"/>
      <c r="C63" s="71"/>
      <c r="D63" s="92"/>
      <c r="E63" s="92"/>
      <c r="F63" s="92"/>
      <c r="G63" s="92"/>
      <c r="H63" s="92"/>
      <c r="I63" s="92"/>
      <c r="J63" s="93"/>
    </row>
    <row r="64" customHeight="1" spans="2:10">
      <c r="B64" s="84" t="s">
        <v>71</v>
      </c>
      <c r="C64" s="24"/>
      <c r="D64" s="28"/>
      <c r="E64" s="28"/>
      <c r="F64" s="28"/>
      <c r="G64" s="28"/>
      <c r="H64" s="28"/>
      <c r="I64" s="28"/>
      <c r="J64" s="39"/>
    </row>
    <row r="65" ht="39.75" customHeight="1" spans="2:10">
      <c r="B65" s="24" t="s">
        <v>19</v>
      </c>
      <c r="C65" s="27" t="s">
        <v>72</v>
      </c>
      <c r="D65" s="92">
        <v>150</v>
      </c>
      <c r="E65" s="28">
        <v>4.95</v>
      </c>
      <c r="F65" s="28">
        <v>6.75</v>
      </c>
      <c r="G65" s="28">
        <v>15.48</v>
      </c>
      <c r="H65" s="28">
        <v>140.28</v>
      </c>
      <c r="I65" s="28">
        <v>0.675</v>
      </c>
      <c r="J65" s="39" t="s">
        <v>73</v>
      </c>
    </row>
    <row r="66" customHeight="1" spans="2:10">
      <c r="B66" s="24"/>
      <c r="C66" s="24" t="s">
        <v>24</v>
      </c>
      <c r="D66" s="28">
        <v>30</v>
      </c>
      <c r="E66" s="28">
        <v>1.84</v>
      </c>
      <c r="F66" s="28">
        <v>0.64</v>
      </c>
      <c r="G66" s="28">
        <v>12.56</v>
      </c>
      <c r="H66" s="28">
        <v>64.33</v>
      </c>
      <c r="I66" s="28">
        <v>0</v>
      </c>
      <c r="J66" s="39" t="s">
        <v>25</v>
      </c>
    </row>
    <row r="67" customHeight="1" spans="2:10">
      <c r="B67" s="24"/>
      <c r="C67" s="24" t="s">
        <v>26</v>
      </c>
      <c r="D67" s="28">
        <v>7</v>
      </c>
      <c r="E67" s="28">
        <v>5.81</v>
      </c>
      <c r="F67" s="28">
        <v>0.7</v>
      </c>
      <c r="G67" s="28">
        <v>0.7</v>
      </c>
      <c r="H67" s="28">
        <v>52.36</v>
      </c>
      <c r="I67" s="28">
        <v>0</v>
      </c>
      <c r="J67" s="39" t="s">
        <v>27</v>
      </c>
    </row>
    <row r="68" customHeight="1" spans="2:10">
      <c r="B68" s="24"/>
      <c r="C68" s="24" t="s">
        <v>74</v>
      </c>
      <c r="D68" s="28">
        <v>150</v>
      </c>
      <c r="E68" s="28">
        <v>2.34</v>
      </c>
      <c r="F68" s="28">
        <v>2.43</v>
      </c>
      <c r="G68" s="28">
        <v>13.275</v>
      </c>
      <c r="H68" s="28">
        <v>81.96</v>
      </c>
      <c r="I68" s="28">
        <v>0.49</v>
      </c>
      <c r="J68" s="39" t="s">
        <v>75</v>
      </c>
    </row>
    <row r="69" customHeight="1" spans="2:10">
      <c r="B69" s="24"/>
      <c r="C69" s="24"/>
      <c r="D69" s="28"/>
      <c r="E69" s="28"/>
      <c r="F69" s="28"/>
      <c r="G69" s="28"/>
      <c r="H69" s="28"/>
      <c r="I69" s="28"/>
      <c r="J69" s="39"/>
    </row>
    <row r="70" customHeight="1" spans="2:10">
      <c r="B70" s="24"/>
      <c r="C70" s="24"/>
      <c r="D70" s="28"/>
      <c r="E70" s="28"/>
      <c r="F70" s="28"/>
      <c r="G70" s="28"/>
      <c r="H70" s="28"/>
      <c r="I70" s="28"/>
      <c r="J70" s="39"/>
    </row>
    <row r="71" customHeight="1" spans="2:10">
      <c r="B71" s="24"/>
      <c r="C71" s="24"/>
      <c r="D71" s="28"/>
      <c r="E71" s="28"/>
      <c r="F71" s="28"/>
      <c r="G71" s="28"/>
      <c r="H71" s="28"/>
      <c r="I71" s="28"/>
      <c r="J71" s="39"/>
    </row>
    <row r="72" customHeight="1" spans="2:10">
      <c r="B72" s="88" t="s">
        <v>31</v>
      </c>
      <c r="C72" s="88"/>
      <c r="D72" s="90">
        <f>SUM(D65:D71)</f>
        <v>337</v>
      </c>
      <c r="E72" s="90">
        <f>SUM(E65:E71)</f>
        <v>14.94</v>
      </c>
      <c r="F72" s="90">
        <f>SUM(F65:F71)</f>
        <v>10.52</v>
      </c>
      <c r="G72" s="90">
        <f>SUM(G65:G71)</f>
        <v>42.015</v>
      </c>
      <c r="H72" s="90">
        <f>SUM(H65:H71)</f>
        <v>338.93</v>
      </c>
      <c r="I72" s="90">
        <f>SUM(I65:I71)</f>
        <v>1.165</v>
      </c>
      <c r="J72" s="90"/>
    </row>
    <row r="73" s="38" customFormat="1" customHeight="1" spans="2:10">
      <c r="B73" s="24" t="s">
        <v>32</v>
      </c>
      <c r="C73" s="24"/>
      <c r="D73" s="28"/>
      <c r="E73" s="28"/>
      <c r="F73" s="28"/>
      <c r="G73" s="28"/>
      <c r="H73" s="28"/>
      <c r="I73" s="28"/>
      <c r="J73" s="39"/>
    </row>
    <row r="74" ht="51.75" customHeight="1" spans="2:10">
      <c r="B74" s="24"/>
      <c r="C74" s="27" t="s">
        <v>76</v>
      </c>
      <c r="D74" s="28">
        <v>150</v>
      </c>
      <c r="E74" s="28">
        <v>1.42</v>
      </c>
      <c r="F74" s="28">
        <v>3.45</v>
      </c>
      <c r="G74" s="28">
        <v>6.97</v>
      </c>
      <c r="H74" s="28">
        <v>64.5</v>
      </c>
      <c r="I74" s="28">
        <v>3.6</v>
      </c>
      <c r="J74" s="39" t="s">
        <v>77</v>
      </c>
    </row>
    <row r="75" ht="34.5" customHeight="1" spans="2:10">
      <c r="B75" s="24"/>
      <c r="C75" s="94" t="s">
        <v>78</v>
      </c>
      <c r="D75" s="28">
        <v>60</v>
      </c>
      <c r="E75" s="28">
        <v>9.31</v>
      </c>
      <c r="F75" s="28">
        <v>7.06</v>
      </c>
      <c r="G75" s="28">
        <v>9.64</v>
      </c>
      <c r="H75" s="28">
        <v>139</v>
      </c>
      <c r="I75" s="28">
        <v>0.09</v>
      </c>
      <c r="J75" s="39" t="s">
        <v>79</v>
      </c>
    </row>
    <row r="76" customHeight="1" spans="2:10">
      <c r="B76" s="24"/>
      <c r="C76" s="24" t="s">
        <v>80</v>
      </c>
      <c r="D76" s="28">
        <v>120</v>
      </c>
      <c r="E76" s="28">
        <v>12.45</v>
      </c>
      <c r="F76" s="28">
        <v>9.07</v>
      </c>
      <c r="G76" s="28">
        <v>12.75</v>
      </c>
      <c r="H76" s="28">
        <v>185.5</v>
      </c>
      <c r="I76" s="28">
        <v>16.64</v>
      </c>
      <c r="J76" s="39" t="s">
        <v>81</v>
      </c>
    </row>
    <row r="77" customHeight="1" spans="2:10">
      <c r="B77" s="24"/>
      <c r="C77" s="24" t="s">
        <v>39</v>
      </c>
      <c r="D77" s="28">
        <v>150</v>
      </c>
      <c r="E77" s="28">
        <v>0.78</v>
      </c>
      <c r="F77" s="28">
        <v>0</v>
      </c>
      <c r="G77" s="28">
        <v>20.22</v>
      </c>
      <c r="H77" s="28">
        <v>80.58</v>
      </c>
      <c r="I77" s="28">
        <v>0.6</v>
      </c>
      <c r="J77" s="39" t="s">
        <v>40</v>
      </c>
    </row>
    <row r="78" customHeight="1" spans="2:10">
      <c r="B78" s="24"/>
      <c r="C78" s="24" t="s">
        <v>41</v>
      </c>
      <c r="D78" s="28">
        <v>40</v>
      </c>
      <c r="E78" s="28">
        <v>2.4</v>
      </c>
      <c r="F78" s="28">
        <v>0.4</v>
      </c>
      <c r="G78" s="28">
        <v>17.73</v>
      </c>
      <c r="H78" s="28">
        <v>75.6</v>
      </c>
      <c r="I78" s="28">
        <v>0</v>
      </c>
      <c r="J78" s="39" t="s">
        <v>42</v>
      </c>
    </row>
    <row r="79" customHeight="1" spans="2:10">
      <c r="B79" s="24"/>
      <c r="C79" s="24"/>
      <c r="D79" s="28"/>
      <c r="E79" s="28"/>
      <c r="F79" s="28"/>
      <c r="G79" s="28"/>
      <c r="H79" s="28"/>
      <c r="I79" s="28"/>
      <c r="J79" s="39"/>
    </row>
    <row r="80" customHeight="1" spans="2:10">
      <c r="B80" s="24"/>
      <c r="C80" s="24"/>
      <c r="D80" s="28"/>
      <c r="E80" s="28"/>
      <c r="F80" s="28"/>
      <c r="G80" s="28"/>
      <c r="H80" s="28"/>
      <c r="I80" s="28"/>
      <c r="J80" s="39"/>
    </row>
    <row r="81" customHeight="1" spans="2:10">
      <c r="B81" s="88" t="s">
        <v>31</v>
      </c>
      <c r="C81" s="88"/>
      <c r="D81" s="89">
        <f>SUM(D74:D80)</f>
        <v>520</v>
      </c>
      <c r="E81" s="89">
        <f>SUM(E74:E80)</f>
        <v>26.36</v>
      </c>
      <c r="F81" s="89">
        <f>SUM(F74:F80)</f>
        <v>19.98</v>
      </c>
      <c r="G81" s="89">
        <f>SUM(G74:G80)</f>
        <v>67.31</v>
      </c>
      <c r="H81" s="89">
        <f>SUM(H74:H80)</f>
        <v>545.18</v>
      </c>
      <c r="I81" s="89">
        <f>SUM(I74:I80)</f>
        <v>20.93</v>
      </c>
      <c r="J81" s="39"/>
    </row>
    <row r="82" ht="33.75" customHeight="1" spans="2:10">
      <c r="B82" s="24" t="s">
        <v>43</v>
      </c>
      <c r="C82" s="27" t="s">
        <v>82</v>
      </c>
      <c r="D82" s="28">
        <v>80</v>
      </c>
      <c r="E82" s="28">
        <v>8.6</v>
      </c>
      <c r="F82" s="28">
        <v>5.07</v>
      </c>
      <c r="G82" s="28">
        <v>21.35</v>
      </c>
      <c r="H82" s="28">
        <v>165.3</v>
      </c>
      <c r="I82" s="28">
        <v>0.08</v>
      </c>
      <c r="J82" s="39" t="s">
        <v>83</v>
      </c>
    </row>
    <row r="83" customHeight="1" spans="2:10">
      <c r="B83" s="24"/>
      <c r="C83" s="24" t="s">
        <v>84</v>
      </c>
      <c r="D83" s="28">
        <v>150</v>
      </c>
      <c r="E83" s="28">
        <v>9</v>
      </c>
      <c r="F83" s="28">
        <v>2.29</v>
      </c>
      <c r="G83" s="28">
        <v>9.75</v>
      </c>
      <c r="H83" s="28">
        <v>36.96</v>
      </c>
      <c r="I83" s="28">
        <v>4.5</v>
      </c>
      <c r="J83" s="39" t="s">
        <v>69</v>
      </c>
    </row>
    <row r="84" customHeight="1" spans="2:10">
      <c r="B84" s="24"/>
      <c r="C84" s="24"/>
      <c r="D84" s="28"/>
      <c r="E84" s="28"/>
      <c r="F84" s="28"/>
      <c r="G84" s="28"/>
      <c r="H84" s="28"/>
      <c r="I84" s="28"/>
      <c r="J84" s="39"/>
    </row>
    <row r="85" customHeight="1" spans="2:10">
      <c r="B85" s="24"/>
      <c r="C85" s="24"/>
      <c r="D85" s="28"/>
      <c r="E85" s="28"/>
      <c r="F85" s="28"/>
      <c r="G85" s="28"/>
      <c r="H85" s="28"/>
      <c r="I85" s="28"/>
      <c r="J85" s="39"/>
    </row>
    <row r="86" customHeight="1" spans="2:10">
      <c r="B86" s="24"/>
      <c r="C86" s="24"/>
      <c r="D86" s="28"/>
      <c r="E86" s="28"/>
      <c r="F86" s="28"/>
      <c r="G86" s="28"/>
      <c r="H86" s="28"/>
      <c r="I86" s="28"/>
      <c r="J86" s="39"/>
    </row>
    <row r="87" customHeight="1" spans="2:10">
      <c r="B87" s="24"/>
      <c r="C87" s="24"/>
      <c r="D87" s="28"/>
      <c r="E87" s="28"/>
      <c r="F87" s="28"/>
      <c r="G87" s="28"/>
      <c r="H87" s="28"/>
      <c r="I87" s="28"/>
      <c r="J87" s="39"/>
    </row>
    <row r="88" customHeight="1" spans="2:10">
      <c r="B88" s="88" t="s">
        <v>31</v>
      </c>
      <c r="C88" s="88"/>
      <c r="D88" s="90">
        <f>SUM(D82:D87)</f>
        <v>230</v>
      </c>
      <c r="E88" s="90">
        <f t="shared" ref="E88:I88" si="2">SUM(E82:E87)</f>
        <v>17.6</v>
      </c>
      <c r="F88" s="90">
        <f t="shared" si="2"/>
        <v>7.36</v>
      </c>
      <c r="G88" s="90">
        <f t="shared" si="2"/>
        <v>31.1</v>
      </c>
      <c r="H88" s="90">
        <f t="shared" si="2"/>
        <v>202.26</v>
      </c>
      <c r="I88" s="90">
        <f t="shared" si="2"/>
        <v>4.58</v>
      </c>
      <c r="J88" s="39"/>
    </row>
    <row r="89" customHeight="1" spans="2:10">
      <c r="B89" s="88" t="s">
        <v>85</v>
      </c>
      <c r="C89" s="88"/>
      <c r="D89" s="90">
        <f t="shared" ref="D89:I89" si="3">D88+D81+D72</f>
        <v>1087</v>
      </c>
      <c r="E89" s="90">
        <f t="shared" si="3"/>
        <v>58.9</v>
      </c>
      <c r="F89" s="90">
        <f t="shared" si="3"/>
        <v>37.86</v>
      </c>
      <c r="G89" s="90">
        <f t="shared" si="3"/>
        <v>140.425</v>
      </c>
      <c r="H89" s="90">
        <f t="shared" si="3"/>
        <v>1086.37</v>
      </c>
      <c r="I89" s="90">
        <f t="shared" si="3"/>
        <v>26.675</v>
      </c>
      <c r="J89" s="39"/>
    </row>
    <row r="90" customHeight="1" spans="2:10">
      <c r="B90" s="71"/>
      <c r="C90" s="71"/>
      <c r="D90" s="92"/>
      <c r="E90" s="92"/>
      <c r="F90" s="92"/>
      <c r="G90" s="92"/>
      <c r="H90" s="92"/>
      <c r="I90" s="92"/>
      <c r="J90" s="93"/>
    </row>
    <row r="91" customHeight="1" spans="2:10">
      <c r="B91" s="71"/>
      <c r="C91" s="71"/>
      <c r="D91" s="92"/>
      <c r="E91" s="92"/>
      <c r="F91" s="92"/>
      <c r="G91" s="92"/>
      <c r="H91" s="92"/>
      <c r="I91" s="92"/>
      <c r="J91" s="93"/>
    </row>
    <row r="92" customHeight="1" spans="2:10">
      <c r="B92" s="84" t="s">
        <v>86</v>
      </c>
      <c r="C92" s="24"/>
      <c r="D92" s="28"/>
      <c r="E92" s="28"/>
      <c r="F92" s="28"/>
      <c r="G92" s="28"/>
      <c r="H92" s="28"/>
      <c r="I92" s="28"/>
      <c r="J92" s="39"/>
    </row>
    <row r="93" customHeight="1" spans="2:10">
      <c r="B93" s="24" t="s">
        <v>19</v>
      </c>
      <c r="C93" s="24" t="s">
        <v>87</v>
      </c>
      <c r="D93" s="28">
        <v>150</v>
      </c>
      <c r="E93" s="28">
        <v>5.07</v>
      </c>
      <c r="F93" s="28">
        <v>7.82</v>
      </c>
      <c r="G93" s="28">
        <v>19.39</v>
      </c>
      <c r="H93" s="28">
        <v>168.71</v>
      </c>
      <c r="I93" s="28">
        <v>0.675</v>
      </c>
      <c r="J93" s="39" t="s">
        <v>88</v>
      </c>
    </row>
    <row r="94" customHeight="1" spans="2:10">
      <c r="B94" s="24"/>
      <c r="C94" s="24" t="s">
        <v>89</v>
      </c>
      <c r="D94" s="28">
        <v>150</v>
      </c>
      <c r="E94" s="28">
        <v>3.78</v>
      </c>
      <c r="F94" s="28">
        <v>3.29</v>
      </c>
      <c r="G94" s="28">
        <v>15.55</v>
      </c>
      <c r="H94" s="28">
        <v>106.8</v>
      </c>
      <c r="I94" s="28">
        <v>1.44</v>
      </c>
      <c r="J94" s="39" t="s">
        <v>53</v>
      </c>
    </row>
    <row r="95" customHeight="1" spans="2:10">
      <c r="B95" s="24"/>
      <c r="C95" s="24" t="s">
        <v>26</v>
      </c>
      <c r="D95" s="28">
        <v>7</v>
      </c>
      <c r="E95" s="28">
        <v>5.81</v>
      </c>
      <c r="F95" s="28">
        <v>0.7</v>
      </c>
      <c r="G95" s="28">
        <v>0.7</v>
      </c>
      <c r="H95" s="28">
        <v>52.36</v>
      </c>
      <c r="I95" s="28">
        <v>0</v>
      </c>
      <c r="J95" s="39" t="s">
        <v>27</v>
      </c>
    </row>
    <row r="96" customHeight="1" spans="2:10">
      <c r="B96" s="24"/>
      <c r="C96" s="24" t="s">
        <v>90</v>
      </c>
      <c r="D96" s="28">
        <v>8</v>
      </c>
      <c r="E96" s="28">
        <v>1.04</v>
      </c>
      <c r="F96" s="28">
        <v>1.07</v>
      </c>
      <c r="G96" s="28">
        <v>0</v>
      </c>
      <c r="H96" s="28">
        <v>14.08</v>
      </c>
      <c r="I96" s="28">
        <v>0.11</v>
      </c>
      <c r="J96" s="39" t="s">
        <v>91</v>
      </c>
    </row>
    <row r="97" customHeight="1" spans="2:10">
      <c r="B97" s="24"/>
      <c r="C97" s="24" t="s">
        <v>92</v>
      </c>
      <c r="D97" s="28">
        <v>30</v>
      </c>
      <c r="E97" s="28">
        <v>1.84</v>
      </c>
      <c r="F97" s="28">
        <v>0.64</v>
      </c>
      <c r="G97" s="28">
        <v>12.56</v>
      </c>
      <c r="H97" s="28">
        <v>64.33</v>
      </c>
      <c r="I97" s="28">
        <v>0</v>
      </c>
      <c r="J97" s="39" t="s">
        <v>25</v>
      </c>
    </row>
    <row r="98" customHeight="1" spans="2:10">
      <c r="B98" s="24"/>
      <c r="C98" s="24"/>
      <c r="D98" s="28"/>
      <c r="E98" s="28"/>
      <c r="F98" s="28"/>
      <c r="G98" s="28"/>
      <c r="H98" s="28"/>
      <c r="I98" s="28"/>
      <c r="J98" s="39"/>
    </row>
    <row r="99" s="66" customFormat="1" customHeight="1" spans="2:10">
      <c r="B99" s="24"/>
      <c r="C99" s="24"/>
      <c r="D99" s="28"/>
      <c r="E99" s="28"/>
      <c r="F99" s="28"/>
      <c r="G99" s="28"/>
      <c r="H99" s="28"/>
      <c r="I99" s="28"/>
      <c r="J99" s="39"/>
    </row>
    <row r="100" customHeight="1" spans="2:10">
      <c r="B100" s="88" t="s">
        <v>31</v>
      </c>
      <c r="C100" s="88"/>
      <c r="D100" s="89">
        <f>SUM(D93:D99)</f>
        <v>345</v>
      </c>
      <c r="E100" s="89">
        <f>SUM(E93:E99)</f>
        <v>17.54</v>
      </c>
      <c r="F100" s="89">
        <f>SUM(F93:F99)</f>
        <v>13.52</v>
      </c>
      <c r="G100" s="89">
        <f>SUM(G93:G99)</f>
        <v>48.2</v>
      </c>
      <c r="H100" s="89">
        <f>SUM(H93:H99)</f>
        <v>406.28</v>
      </c>
      <c r="I100" s="89">
        <f>SUM(I93:I99)</f>
        <v>2.225</v>
      </c>
      <c r="J100" s="39"/>
    </row>
    <row r="101" customHeight="1" spans="2:10">
      <c r="B101" s="88"/>
      <c r="C101" s="88"/>
      <c r="D101" s="90"/>
      <c r="E101" s="90"/>
      <c r="F101" s="90"/>
      <c r="G101" s="90"/>
      <c r="H101" s="90"/>
      <c r="I101" s="90"/>
      <c r="J101" s="39"/>
    </row>
    <row r="102" customHeight="1" spans="2:10">
      <c r="B102" s="24" t="s">
        <v>32</v>
      </c>
      <c r="C102" s="24"/>
      <c r="D102" s="28"/>
      <c r="E102" s="28"/>
      <c r="F102" s="28"/>
      <c r="G102" s="28"/>
      <c r="H102" s="28"/>
      <c r="I102" s="28"/>
      <c r="J102" s="39"/>
    </row>
    <row r="103" ht="37.5" customHeight="1" spans="2:10">
      <c r="B103" s="24"/>
      <c r="C103" s="27" t="s">
        <v>93</v>
      </c>
      <c r="D103" s="28">
        <v>150</v>
      </c>
      <c r="E103" s="28">
        <v>3.5</v>
      </c>
      <c r="F103" s="28">
        <v>4.37</v>
      </c>
      <c r="G103" s="28">
        <v>16.93</v>
      </c>
      <c r="H103" s="28">
        <v>115.3</v>
      </c>
      <c r="I103" s="28">
        <v>7.2</v>
      </c>
      <c r="J103" s="39" t="s">
        <v>94</v>
      </c>
    </row>
    <row r="104" customHeight="1" spans="2:10">
      <c r="B104" s="24"/>
      <c r="C104" s="24" t="s">
        <v>95</v>
      </c>
      <c r="D104" s="28">
        <v>150</v>
      </c>
      <c r="E104" s="28">
        <v>4.6</v>
      </c>
      <c r="F104" s="28">
        <v>0.66</v>
      </c>
      <c r="G104" s="28">
        <v>24.9</v>
      </c>
      <c r="H104" s="28">
        <v>124.08</v>
      </c>
      <c r="I104" s="28">
        <v>0</v>
      </c>
      <c r="J104" s="39" t="s">
        <v>96</v>
      </c>
    </row>
    <row r="105" customHeight="1" spans="2:10">
      <c r="B105" s="24"/>
      <c r="C105" s="24" t="s">
        <v>39</v>
      </c>
      <c r="D105" s="28">
        <v>150</v>
      </c>
      <c r="E105" s="28">
        <v>0.78</v>
      </c>
      <c r="F105" s="28">
        <v>0</v>
      </c>
      <c r="G105" s="28">
        <v>20.22</v>
      </c>
      <c r="H105" s="28">
        <v>80.58</v>
      </c>
      <c r="I105" s="28">
        <v>0.6</v>
      </c>
      <c r="J105" s="39" t="s">
        <v>40</v>
      </c>
    </row>
    <row r="106" customHeight="1" spans="2:10">
      <c r="B106" s="24"/>
      <c r="C106" s="24" t="s">
        <v>41</v>
      </c>
      <c r="D106" s="28">
        <v>40</v>
      </c>
      <c r="E106" s="28">
        <v>2.4</v>
      </c>
      <c r="F106" s="28">
        <v>0.4</v>
      </c>
      <c r="G106" s="28">
        <v>17.73</v>
      </c>
      <c r="H106" s="28">
        <v>75.6</v>
      </c>
      <c r="I106" s="28">
        <v>0</v>
      </c>
      <c r="J106" s="39" t="s">
        <v>42</v>
      </c>
    </row>
    <row r="107" customHeight="1" spans="2:10">
      <c r="B107" s="24"/>
      <c r="C107" s="24"/>
      <c r="D107" s="28"/>
      <c r="E107" s="28"/>
      <c r="F107" s="28"/>
      <c r="G107" s="28"/>
      <c r="H107" s="28"/>
      <c r="I107" s="28"/>
      <c r="J107" s="39"/>
    </row>
    <row r="108" customHeight="1" spans="2:10">
      <c r="B108" s="24"/>
      <c r="C108" s="24"/>
      <c r="D108" s="28" t="s">
        <v>97</v>
      </c>
      <c r="E108" s="28"/>
      <c r="F108" s="28"/>
      <c r="G108" s="28"/>
      <c r="H108" s="28"/>
      <c r="I108" s="28"/>
      <c r="J108" s="39"/>
    </row>
    <row r="109" customHeight="1" spans="2:10">
      <c r="B109" s="24"/>
      <c r="C109" s="24"/>
      <c r="D109" s="28"/>
      <c r="E109" s="28"/>
      <c r="F109" s="28"/>
      <c r="G109" s="28"/>
      <c r="H109" s="28"/>
      <c r="I109" s="28"/>
      <c r="J109" s="39"/>
    </row>
    <row r="110" customHeight="1" spans="2:10">
      <c r="B110" s="88" t="s">
        <v>31</v>
      </c>
      <c r="C110" s="88"/>
      <c r="D110" s="95">
        <f>SUM(D103:D109)</f>
        <v>490</v>
      </c>
      <c r="E110" s="95">
        <f>SUM(E103:E109)</f>
        <v>11.28</v>
      </c>
      <c r="F110" s="95">
        <f>SUM(F103:F109)</f>
        <v>5.43</v>
      </c>
      <c r="G110" s="95">
        <f>SUM(G103:G109)</f>
        <v>79.78</v>
      </c>
      <c r="H110" s="95">
        <f>SUM(H103:H109)</f>
        <v>395.56</v>
      </c>
      <c r="I110" s="95">
        <f>SUM(I103:I109)</f>
        <v>7.8</v>
      </c>
      <c r="J110" s="39"/>
    </row>
    <row r="111" s="43" customFormat="1" customHeight="1" spans="2:10">
      <c r="B111" s="88"/>
      <c r="C111" s="88"/>
      <c r="D111" s="28"/>
      <c r="E111" s="90"/>
      <c r="F111" s="90"/>
      <c r="G111" s="90"/>
      <c r="H111" s="90"/>
      <c r="I111" s="90"/>
      <c r="J111" s="39"/>
    </row>
    <row r="112" customHeight="1" spans="2:10">
      <c r="B112" s="24" t="s">
        <v>43</v>
      </c>
      <c r="C112" s="24" t="s">
        <v>98</v>
      </c>
      <c r="D112" s="28">
        <v>70</v>
      </c>
      <c r="E112" s="28">
        <v>4.51</v>
      </c>
      <c r="F112" s="28">
        <v>2.59</v>
      </c>
      <c r="G112" s="28">
        <v>5.86</v>
      </c>
      <c r="H112" s="28">
        <v>60.33</v>
      </c>
      <c r="I112" s="28">
        <v>0</v>
      </c>
      <c r="J112" s="39" t="s">
        <v>36</v>
      </c>
    </row>
    <row r="113" customHeight="1" spans="2:10">
      <c r="B113" s="24"/>
      <c r="C113" s="24" t="s">
        <v>84</v>
      </c>
      <c r="D113" s="28">
        <v>150</v>
      </c>
      <c r="E113" s="28">
        <v>9</v>
      </c>
      <c r="F113" s="28">
        <v>2.29</v>
      </c>
      <c r="G113" s="28">
        <v>9.75</v>
      </c>
      <c r="H113" s="28">
        <v>36.96</v>
      </c>
      <c r="I113" s="28">
        <v>4.5</v>
      </c>
      <c r="J113" s="39" t="s">
        <v>69</v>
      </c>
    </row>
    <row r="114" customHeight="1" spans="2:10">
      <c r="B114" s="24"/>
      <c r="C114" s="24" t="s">
        <v>24</v>
      </c>
      <c r="D114" s="28">
        <v>30</v>
      </c>
      <c r="E114" s="28">
        <v>1.842</v>
      </c>
      <c r="F114" s="28">
        <v>0.642</v>
      </c>
      <c r="G114" s="28">
        <v>12.558</v>
      </c>
      <c r="H114" s="28">
        <v>64.329</v>
      </c>
      <c r="I114" s="28">
        <v>0</v>
      </c>
      <c r="J114" s="39" t="s">
        <v>25</v>
      </c>
    </row>
    <row r="115" customHeight="1" spans="2:10">
      <c r="B115" s="24"/>
      <c r="C115" s="24"/>
      <c r="D115" s="28"/>
      <c r="E115" s="28"/>
      <c r="F115" s="28"/>
      <c r="G115" s="28"/>
      <c r="H115" s="28"/>
      <c r="I115" s="28"/>
      <c r="J115" s="39"/>
    </row>
    <row r="116" customHeight="1" spans="2:10">
      <c r="B116" s="24"/>
      <c r="C116" s="24"/>
      <c r="D116" s="28"/>
      <c r="E116" s="28"/>
      <c r="F116" s="28"/>
      <c r="G116" s="28"/>
      <c r="H116" s="28"/>
      <c r="I116" s="28"/>
      <c r="J116" s="39"/>
    </row>
    <row r="117" customHeight="1" spans="2:10">
      <c r="B117" s="24"/>
      <c r="C117" s="24"/>
      <c r="D117" s="28"/>
      <c r="E117" s="28"/>
      <c r="F117" s="28"/>
      <c r="G117" s="28"/>
      <c r="H117" s="28"/>
      <c r="I117" s="28"/>
      <c r="J117" s="39"/>
    </row>
    <row r="118" customHeight="1" spans="2:10">
      <c r="B118" s="24"/>
      <c r="C118" s="24"/>
      <c r="D118" s="28"/>
      <c r="E118" s="28"/>
      <c r="F118" s="28"/>
      <c r="G118" s="28"/>
      <c r="H118" s="28"/>
      <c r="I118" s="28"/>
      <c r="J118" s="39"/>
    </row>
    <row r="119" customHeight="1" spans="2:10">
      <c r="B119" s="24"/>
      <c r="C119" s="24"/>
      <c r="D119" s="28"/>
      <c r="E119" s="28"/>
      <c r="F119" s="28"/>
      <c r="G119" s="28"/>
      <c r="H119" s="28"/>
      <c r="I119" s="28"/>
      <c r="J119" s="39"/>
    </row>
    <row r="120" customHeight="1" spans="2:10">
      <c r="B120" s="24"/>
      <c r="C120" s="24"/>
      <c r="D120" s="28"/>
      <c r="E120" s="28"/>
      <c r="F120" s="28"/>
      <c r="G120" s="28"/>
      <c r="H120" s="28"/>
      <c r="I120" s="28"/>
      <c r="J120" s="39"/>
    </row>
    <row r="121" customHeight="1" spans="2:10">
      <c r="B121" s="88" t="s">
        <v>31</v>
      </c>
      <c r="C121" s="88"/>
      <c r="D121" s="89">
        <f>SUM(D112:D120)</f>
        <v>250</v>
      </c>
      <c r="E121" s="89">
        <f>SUM(E112:E120)</f>
        <v>15.352</v>
      </c>
      <c r="F121" s="89">
        <f>SUM(F112:F120)</f>
        <v>5.522</v>
      </c>
      <c r="G121" s="89">
        <f>SUM(G112:G120)</f>
        <v>28.168</v>
      </c>
      <c r="H121" s="89">
        <f>SUM(H112:H120)</f>
        <v>161.619</v>
      </c>
      <c r="I121" s="89">
        <f>+I110+I100</f>
        <v>10.025</v>
      </c>
      <c r="J121" s="39"/>
    </row>
    <row r="122" customHeight="1" spans="2:10">
      <c r="B122" s="88" t="s">
        <v>99</v>
      </c>
      <c r="C122" s="88"/>
      <c r="D122" s="90">
        <f t="shared" ref="D122:I122" si="4">D121+D111+D100</f>
        <v>595</v>
      </c>
      <c r="E122" s="90">
        <f t="shared" si="4"/>
        <v>32.892</v>
      </c>
      <c r="F122" s="90">
        <f t="shared" si="4"/>
        <v>19.042</v>
      </c>
      <c r="G122" s="90">
        <f t="shared" si="4"/>
        <v>76.368</v>
      </c>
      <c r="H122" s="90">
        <f>H121+H110+H100</f>
        <v>963.459</v>
      </c>
      <c r="I122" s="90">
        <f t="shared" si="4"/>
        <v>12.25</v>
      </c>
      <c r="J122" s="39"/>
    </row>
    <row r="123" customHeight="1" spans="2:10">
      <c r="B123" s="71"/>
      <c r="C123" s="71"/>
      <c r="D123" s="92"/>
      <c r="E123" s="92"/>
      <c r="F123" s="92"/>
      <c r="G123" s="92"/>
      <c r="H123" s="92"/>
      <c r="I123" s="92"/>
      <c r="J123" s="93"/>
    </row>
    <row r="124" customHeight="1" spans="2:10">
      <c r="B124" s="71"/>
      <c r="C124" s="71"/>
      <c r="D124" s="92"/>
      <c r="E124" s="92"/>
      <c r="F124" s="92"/>
      <c r="G124" s="92"/>
      <c r="H124" s="92"/>
      <c r="I124" s="92"/>
      <c r="J124" s="93"/>
    </row>
    <row r="125" customHeight="1" spans="2:10">
      <c r="B125" s="84" t="s">
        <v>100</v>
      </c>
      <c r="C125" s="24"/>
      <c r="D125" s="28"/>
      <c r="E125" s="28"/>
      <c r="F125" s="28"/>
      <c r="G125" s="28"/>
      <c r="H125" s="28"/>
      <c r="I125" s="28"/>
      <c r="J125" s="39"/>
    </row>
    <row r="126" customHeight="1" spans="2:10">
      <c r="B126" s="24" t="s">
        <v>19</v>
      </c>
      <c r="C126" s="24" t="s">
        <v>101</v>
      </c>
      <c r="D126" s="28">
        <v>150</v>
      </c>
      <c r="E126" s="28">
        <v>12.45</v>
      </c>
      <c r="F126" s="28">
        <v>9.07</v>
      </c>
      <c r="G126" s="28">
        <v>12.75</v>
      </c>
      <c r="H126" s="28">
        <v>185.5</v>
      </c>
      <c r="I126" s="28">
        <v>16.64</v>
      </c>
      <c r="J126" s="39" t="s">
        <v>81</v>
      </c>
    </row>
    <row r="127" customHeight="1" spans="2:10">
      <c r="B127" s="24"/>
      <c r="C127" s="24" t="s">
        <v>22</v>
      </c>
      <c r="D127" s="28">
        <v>150</v>
      </c>
      <c r="E127" s="28">
        <v>2.34</v>
      </c>
      <c r="F127" s="28">
        <v>1.99</v>
      </c>
      <c r="G127" s="28">
        <v>10.63</v>
      </c>
      <c r="H127" s="28">
        <v>70.01</v>
      </c>
      <c r="I127" s="28">
        <v>0.96</v>
      </c>
      <c r="J127" s="39" t="s">
        <v>23</v>
      </c>
    </row>
    <row r="128" customHeight="1" spans="2:10">
      <c r="B128" s="24"/>
      <c r="C128" s="24" t="s">
        <v>26</v>
      </c>
      <c r="D128" s="28">
        <v>7</v>
      </c>
      <c r="E128" s="28">
        <v>5.81</v>
      </c>
      <c r="F128" s="28">
        <v>0.7</v>
      </c>
      <c r="G128" s="28">
        <v>0.7</v>
      </c>
      <c r="H128" s="28">
        <v>52.36</v>
      </c>
      <c r="I128" s="28">
        <v>0</v>
      </c>
      <c r="J128" s="39" t="s">
        <v>27</v>
      </c>
    </row>
    <row r="129" customHeight="1" spans="2:10">
      <c r="B129" s="24"/>
      <c r="C129" s="24" t="s">
        <v>90</v>
      </c>
      <c r="D129" s="28">
        <v>8</v>
      </c>
      <c r="E129" s="28">
        <v>1.04</v>
      </c>
      <c r="F129" s="28">
        <v>1.07</v>
      </c>
      <c r="G129" s="28">
        <v>0</v>
      </c>
      <c r="H129" s="28">
        <v>14.08</v>
      </c>
      <c r="I129" s="28">
        <v>0.11</v>
      </c>
      <c r="J129" s="39" t="s">
        <v>91</v>
      </c>
    </row>
    <row r="130" customHeight="1" spans="2:10">
      <c r="B130" s="24"/>
      <c r="C130" s="24" t="s">
        <v>24</v>
      </c>
      <c r="D130" s="28">
        <v>30</v>
      </c>
      <c r="E130" s="28">
        <v>1.84</v>
      </c>
      <c r="F130" s="28">
        <v>0.64</v>
      </c>
      <c r="G130" s="28">
        <v>12.56</v>
      </c>
      <c r="H130" s="28">
        <v>64.33</v>
      </c>
      <c r="I130" s="28">
        <v>0</v>
      </c>
      <c r="J130" s="39" t="s">
        <v>25</v>
      </c>
    </row>
    <row r="131" customHeight="1" spans="2:10">
      <c r="B131" s="24"/>
      <c r="C131" s="24"/>
      <c r="D131" s="28"/>
      <c r="E131" s="28"/>
      <c r="F131" s="28"/>
      <c r="G131" s="28"/>
      <c r="H131" s="28"/>
      <c r="I131" s="28"/>
      <c r="J131" s="39"/>
    </row>
    <row r="132" customHeight="1" spans="2:10">
      <c r="B132" s="91">
        <v>0.416666666666667</v>
      </c>
      <c r="C132" s="71" t="s">
        <v>102</v>
      </c>
      <c r="D132" s="28">
        <v>200</v>
      </c>
      <c r="E132" s="28">
        <v>3</v>
      </c>
      <c r="F132" s="28">
        <v>1</v>
      </c>
      <c r="G132" s="28">
        <v>42</v>
      </c>
      <c r="H132" s="28">
        <v>190</v>
      </c>
      <c r="I132" s="28">
        <v>0</v>
      </c>
      <c r="J132" s="39" t="s">
        <v>83</v>
      </c>
    </row>
    <row r="133" customHeight="1" spans="2:10">
      <c r="B133" s="88" t="s">
        <v>31</v>
      </c>
      <c r="C133" s="88"/>
      <c r="D133" s="90">
        <f>SUM(D126:D132)</f>
        <v>545</v>
      </c>
      <c r="E133" s="90">
        <f t="shared" ref="E133:I133" si="5">SUM(E126:E132)</f>
        <v>26.48</v>
      </c>
      <c r="F133" s="90">
        <f t="shared" si="5"/>
        <v>14.47</v>
      </c>
      <c r="G133" s="90">
        <f t="shared" si="5"/>
        <v>78.64</v>
      </c>
      <c r="H133" s="90">
        <f t="shared" si="5"/>
        <v>576.28</v>
      </c>
      <c r="I133" s="90">
        <f t="shared" si="5"/>
        <v>17.71</v>
      </c>
      <c r="J133" s="39"/>
    </row>
    <row r="134" customHeight="1" spans="2:10">
      <c r="B134" s="88"/>
      <c r="C134" s="88"/>
      <c r="D134" s="90"/>
      <c r="E134" s="90"/>
      <c r="F134" s="90"/>
      <c r="G134" s="90"/>
      <c r="H134" s="90"/>
      <c r="I134" s="90"/>
      <c r="J134" s="39"/>
    </row>
    <row r="135" customHeight="1" spans="2:10">
      <c r="B135" s="24" t="s">
        <v>32</v>
      </c>
      <c r="C135" s="24"/>
      <c r="D135" s="28"/>
      <c r="E135" s="28"/>
      <c r="F135" s="28"/>
      <c r="G135" s="28"/>
      <c r="H135" s="28"/>
      <c r="I135" s="28"/>
      <c r="J135" s="39"/>
    </row>
    <row r="136" ht="34.5" customHeight="1" spans="2:10">
      <c r="B136" s="24"/>
      <c r="C136" s="27" t="s">
        <v>103</v>
      </c>
      <c r="D136" s="28">
        <v>150</v>
      </c>
      <c r="E136" s="28">
        <v>2.61</v>
      </c>
      <c r="F136" s="28">
        <v>0.405</v>
      </c>
      <c r="G136" s="28">
        <v>10.89</v>
      </c>
      <c r="H136" s="28">
        <v>64.23</v>
      </c>
      <c r="I136" s="28">
        <v>2.22</v>
      </c>
      <c r="J136" s="39" t="s">
        <v>104</v>
      </c>
    </row>
    <row r="137" ht="33" customHeight="1" spans="2:10">
      <c r="B137" s="24"/>
      <c r="C137" s="27" t="s">
        <v>105</v>
      </c>
      <c r="D137" s="28">
        <v>120</v>
      </c>
      <c r="E137" s="28">
        <v>13.78</v>
      </c>
      <c r="F137" s="28">
        <v>5.51</v>
      </c>
      <c r="G137" s="28">
        <v>11.32</v>
      </c>
      <c r="H137" s="28">
        <v>150.5</v>
      </c>
      <c r="I137" s="28">
        <v>4.36</v>
      </c>
      <c r="J137" s="39" t="s">
        <v>106</v>
      </c>
    </row>
    <row r="138" customHeight="1" spans="2:10">
      <c r="B138" s="24"/>
      <c r="C138" s="24" t="s">
        <v>39</v>
      </c>
      <c r="D138" s="28">
        <v>150</v>
      </c>
      <c r="E138" s="28">
        <v>0.78</v>
      </c>
      <c r="F138" s="28">
        <v>0</v>
      </c>
      <c r="G138" s="28">
        <v>20.22</v>
      </c>
      <c r="H138" s="28">
        <v>80.58</v>
      </c>
      <c r="I138" s="28">
        <v>0.6</v>
      </c>
      <c r="J138" s="39" t="s">
        <v>40</v>
      </c>
    </row>
    <row r="139" customHeight="1" spans="2:10">
      <c r="B139" s="24"/>
      <c r="C139" s="24" t="s">
        <v>41</v>
      </c>
      <c r="D139" s="28">
        <v>40</v>
      </c>
      <c r="E139" s="28">
        <v>2.4</v>
      </c>
      <c r="F139" s="28">
        <v>0.4</v>
      </c>
      <c r="G139" s="28">
        <v>17.73</v>
      </c>
      <c r="H139" s="28">
        <v>75.6</v>
      </c>
      <c r="I139" s="28">
        <v>0</v>
      </c>
      <c r="J139" s="39" t="s">
        <v>42</v>
      </c>
    </row>
    <row r="140" customHeight="1" spans="2:10">
      <c r="B140" s="24"/>
      <c r="C140" s="24"/>
      <c r="D140" s="28"/>
      <c r="E140" s="28"/>
      <c r="F140" s="28"/>
      <c r="G140" s="28"/>
      <c r="H140" s="28"/>
      <c r="I140" s="28"/>
      <c r="J140" s="39"/>
    </row>
    <row r="141" customHeight="1" spans="2:10">
      <c r="B141" s="88" t="s">
        <v>31</v>
      </c>
      <c r="C141" s="88"/>
      <c r="D141" s="90">
        <f>SUM(D136:D140)</f>
        <v>460</v>
      </c>
      <c r="E141" s="90">
        <f>SUM(E136:E140)</f>
        <v>19.57</v>
      </c>
      <c r="F141" s="90">
        <f>SUM(F136:F139)</f>
        <v>6.315</v>
      </c>
      <c r="G141" s="90">
        <f>SUM(G136:G139)</f>
        <v>60.16</v>
      </c>
      <c r="H141" s="90">
        <f>SUM(H136:H139)</f>
        <v>370.91</v>
      </c>
      <c r="I141" s="90">
        <f>SUM(I136:I139)</f>
        <v>7.18</v>
      </c>
      <c r="J141" s="39"/>
    </row>
    <row r="142" customHeight="1" spans="2:10">
      <c r="B142" s="88"/>
      <c r="C142" s="88"/>
      <c r="D142" s="90"/>
      <c r="E142" s="90"/>
      <c r="F142" s="90"/>
      <c r="G142" s="90"/>
      <c r="H142" s="90"/>
      <c r="I142" s="90"/>
      <c r="J142" s="39"/>
    </row>
    <row r="143" customHeight="1" spans="2:10">
      <c r="B143" s="24" t="s">
        <v>43</v>
      </c>
      <c r="C143" s="27" t="s">
        <v>107</v>
      </c>
      <c r="D143" s="96">
        <v>70</v>
      </c>
      <c r="E143" s="96">
        <v>4.746</v>
      </c>
      <c r="F143" s="96">
        <v>9.772</v>
      </c>
      <c r="G143" s="96">
        <v>36.498</v>
      </c>
      <c r="H143" s="96">
        <v>253.4</v>
      </c>
      <c r="I143" s="96">
        <v>0</v>
      </c>
      <c r="J143" s="39" t="s">
        <v>108</v>
      </c>
    </row>
    <row r="144" customHeight="1" spans="2:10">
      <c r="B144" s="24"/>
      <c r="C144" s="24" t="s">
        <v>68</v>
      </c>
      <c r="D144" s="28">
        <v>150</v>
      </c>
      <c r="E144" s="28">
        <v>0.16</v>
      </c>
      <c r="F144" s="28">
        <v>3.05</v>
      </c>
      <c r="G144" s="28">
        <v>9.96</v>
      </c>
      <c r="H144" s="28">
        <v>39.44</v>
      </c>
      <c r="I144" s="28">
        <v>3.05</v>
      </c>
      <c r="J144" s="39" t="s">
        <v>109</v>
      </c>
    </row>
    <row r="145" customHeight="1" spans="2:10">
      <c r="B145" s="24"/>
      <c r="C145" s="24"/>
      <c r="D145" s="28"/>
      <c r="E145" s="28"/>
      <c r="F145" s="28"/>
      <c r="G145" s="28"/>
      <c r="H145" s="28"/>
      <c r="I145" s="28"/>
      <c r="J145" s="39"/>
    </row>
    <row r="146" customHeight="1" spans="2:10">
      <c r="B146" s="24"/>
      <c r="C146" s="24"/>
      <c r="D146" s="28"/>
      <c r="E146" s="28"/>
      <c r="F146" s="28"/>
      <c r="G146" s="28"/>
      <c r="H146" s="28"/>
      <c r="I146" s="28"/>
      <c r="J146" s="39"/>
    </row>
    <row r="147" customHeight="1" spans="2:10">
      <c r="B147" s="24"/>
      <c r="C147" s="24"/>
      <c r="D147" s="28"/>
      <c r="E147" s="28"/>
      <c r="F147" s="28"/>
      <c r="G147" s="28"/>
      <c r="H147" s="28"/>
      <c r="I147" s="28"/>
      <c r="J147" s="39"/>
    </row>
    <row r="148" customHeight="1" spans="2:10">
      <c r="B148" s="24"/>
      <c r="C148" s="24"/>
      <c r="D148" s="28"/>
      <c r="E148" s="28"/>
      <c r="F148" s="28"/>
      <c r="G148" s="28"/>
      <c r="H148" s="28"/>
      <c r="I148" s="28"/>
      <c r="J148" s="39"/>
    </row>
    <row r="149" customHeight="1" spans="2:10">
      <c r="B149" s="88" t="s">
        <v>31</v>
      </c>
      <c r="C149" s="88"/>
      <c r="D149" s="90">
        <f t="shared" ref="D149:I149" si="6">D148+D147+D146+D145+D83+D82</f>
        <v>230</v>
      </c>
      <c r="E149" s="90">
        <f t="shared" si="6"/>
        <v>17.6</v>
      </c>
      <c r="F149" s="90">
        <f t="shared" si="6"/>
        <v>7.36</v>
      </c>
      <c r="G149" s="90">
        <f t="shared" si="6"/>
        <v>31.1</v>
      </c>
      <c r="H149" s="90">
        <f t="shared" si="6"/>
        <v>202.26</v>
      </c>
      <c r="I149" s="90">
        <f t="shared" si="6"/>
        <v>4.58</v>
      </c>
      <c r="J149" s="39"/>
    </row>
    <row r="150" customHeight="1" spans="2:10">
      <c r="B150" s="88" t="s">
        <v>110</v>
      </c>
      <c r="C150" s="88"/>
      <c r="D150" s="90">
        <f t="shared" ref="D150:I150" si="7">D149+D141+D133</f>
        <v>1235</v>
      </c>
      <c r="E150" s="90">
        <f t="shared" si="7"/>
        <v>63.65</v>
      </c>
      <c r="F150" s="90">
        <f t="shared" si="7"/>
        <v>28.145</v>
      </c>
      <c r="G150" s="90">
        <f t="shared" si="7"/>
        <v>169.9</v>
      </c>
      <c r="H150" s="90">
        <f t="shared" si="7"/>
        <v>1149.45</v>
      </c>
      <c r="I150" s="90">
        <f t="shared" si="7"/>
        <v>29.47</v>
      </c>
      <c r="J150" s="39"/>
    </row>
    <row r="151" customHeight="1" spans="2:10">
      <c r="B151" s="88" t="s">
        <v>111</v>
      </c>
      <c r="C151" s="88"/>
      <c r="D151" s="90">
        <f t="shared" ref="D151:I151" si="8">D150+D122+D89+D61+D32</f>
        <v>5436</v>
      </c>
      <c r="E151" s="90">
        <f t="shared" si="8"/>
        <v>242.317</v>
      </c>
      <c r="F151" s="90">
        <f t="shared" si="8"/>
        <v>150.852</v>
      </c>
      <c r="G151" s="90">
        <f t="shared" si="8"/>
        <v>733.478</v>
      </c>
      <c r="H151" s="90">
        <f t="shared" si="8"/>
        <v>5551.564</v>
      </c>
      <c r="I151" s="90">
        <f t="shared" si="8"/>
        <v>420.724</v>
      </c>
      <c r="J151" s="39"/>
    </row>
    <row r="152" s="79" customFormat="1" ht="11.25" customHeight="1" spans="2:10">
      <c r="B152" s="97" t="s">
        <v>112</v>
      </c>
      <c r="C152" s="98"/>
      <c r="D152" s="99"/>
      <c r="E152" s="99"/>
      <c r="F152" s="99"/>
      <c r="G152" s="99"/>
      <c r="H152" s="99"/>
      <c r="I152" s="99"/>
      <c r="J152" s="105"/>
    </row>
    <row r="153" s="79" customFormat="1" ht="12" customHeight="1" spans="2:10">
      <c r="B153" s="100" t="s">
        <v>113</v>
      </c>
      <c r="C153" s="101"/>
      <c r="D153" s="102"/>
      <c r="E153" s="102"/>
      <c r="F153" s="102"/>
      <c r="G153" s="102"/>
      <c r="H153" s="102"/>
      <c r="I153" s="102"/>
      <c r="J153" s="106"/>
    </row>
    <row r="154" s="79" customFormat="1" ht="12" customHeight="1" spans="2:10">
      <c r="B154" s="97" t="s">
        <v>114</v>
      </c>
      <c r="C154" s="98"/>
      <c r="D154" s="99"/>
      <c r="E154" s="99"/>
      <c r="F154" s="99"/>
      <c r="G154" s="99"/>
      <c r="H154" s="99"/>
      <c r="I154" s="99"/>
      <c r="J154" s="105"/>
    </row>
    <row r="155" s="79" customFormat="1" ht="13.5" customHeight="1" spans="2:10">
      <c r="B155" s="103" t="s">
        <v>115</v>
      </c>
      <c r="C155" s="104"/>
      <c r="D155" s="92"/>
      <c r="E155" s="92"/>
      <c r="F155" s="92"/>
      <c r="G155" s="92"/>
      <c r="H155" s="92"/>
      <c r="I155" s="92"/>
      <c r="J155" s="107"/>
    </row>
    <row r="156" s="79" customFormat="1" ht="15" customHeight="1" spans="2:10">
      <c r="B156" s="103" t="s">
        <v>116</v>
      </c>
      <c r="C156" s="104"/>
      <c r="D156" s="92"/>
      <c r="E156" s="92"/>
      <c r="F156" s="92"/>
      <c r="G156" s="92"/>
      <c r="H156" s="92"/>
      <c r="I156" s="92"/>
      <c r="J156" s="107"/>
    </row>
    <row r="157" hidden="1" customHeight="1" spans="2:10">
      <c r="B157" s="100" t="s">
        <v>117</v>
      </c>
      <c r="C157" s="101"/>
      <c r="D157" s="102"/>
      <c r="E157" s="102"/>
      <c r="F157" s="102"/>
      <c r="G157" s="102"/>
      <c r="H157" s="102"/>
      <c r="I157" s="102"/>
      <c r="J157" s="108"/>
    </row>
    <row r="158" customHeight="1" spans="2:10">
      <c r="B158" s="84" t="s">
        <v>118</v>
      </c>
      <c r="C158" s="24"/>
      <c r="D158" s="28"/>
      <c r="E158" s="28"/>
      <c r="F158" s="28"/>
      <c r="G158" s="28"/>
      <c r="H158" s="28"/>
      <c r="I158" s="28"/>
      <c r="J158" s="39"/>
    </row>
    <row r="159" customHeight="1" spans="2:10">
      <c r="B159" s="24" t="s">
        <v>19</v>
      </c>
      <c r="C159" s="24" t="s">
        <v>119</v>
      </c>
      <c r="D159" s="28">
        <v>150</v>
      </c>
      <c r="E159" s="28">
        <v>4.74</v>
      </c>
      <c r="F159" s="28">
        <v>9.91</v>
      </c>
      <c r="G159" s="28">
        <v>21.3</v>
      </c>
      <c r="H159" s="28">
        <v>192.27</v>
      </c>
      <c r="I159" s="28">
        <v>1.12</v>
      </c>
      <c r="J159" s="39" t="s">
        <v>120</v>
      </c>
    </row>
    <row r="160" customHeight="1" spans="2:10">
      <c r="B160" s="24"/>
      <c r="C160" s="24" t="s">
        <v>121</v>
      </c>
      <c r="D160" s="28">
        <v>150</v>
      </c>
      <c r="E160" s="28">
        <v>3.78</v>
      </c>
      <c r="F160" s="28">
        <v>3.29</v>
      </c>
      <c r="G160" s="28">
        <v>15.55</v>
      </c>
      <c r="H160" s="28">
        <v>106.8</v>
      </c>
      <c r="I160" s="28">
        <v>1.44</v>
      </c>
      <c r="J160" s="39" t="s">
        <v>53</v>
      </c>
    </row>
    <row r="161" customHeight="1" spans="2:10">
      <c r="B161" s="24"/>
      <c r="C161" s="24" t="s">
        <v>26</v>
      </c>
      <c r="D161" s="28">
        <v>7</v>
      </c>
      <c r="E161" s="28">
        <v>5.81</v>
      </c>
      <c r="F161" s="28">
        <v>0.7</v>
      </c>
      <c r="G161" s="28">
        <v>0.7</v>
      </c>
      <c r="H161" s="28">
        <v>52.36</v>
      </c>
      <c r="I161" s="28">
        <v>0</v>
      </c>
      <c r="J161" s="39" t="s">
        <v>27</v>
      </c>
    </row>
    <row r="162" customHeight="1" spans="2:10">
      <c r="B162" s="24"/>
      <c r="C162" s="24" t="s">
        <v>24</v>
      </c>
      <c r="D162" s="28">
        <v>30</v>
      </c>
      <c r="E162" s="28">
        <v>1.84</v>
      </c>
      <c r="F162" s="28">
        <v>0.64</v>
      </c>
      <c r="G162" s="28">
        <v>12.56</v>
      </c>
      <c r="H162" s="28">
        <v>64.33</v>
      </c>
      <c r="I162" s="28">
        <v>0</v>
      </c>
      <c r="J162" s="39" t="s">
        <v>25</v>
      </c>
    </row>
    <row r="163" customHeight="1" spans="2:10">
      <c r="B163" s="24"/>
      <c r="C163" s="24" t="s">
        <v>90</v>
      </c>
      <c r="D163" s="28">
        <v>8</v>
      </c>
      <c r="E163" s="28">
        <v>1.04</v>
      </c>
      <c r="F163" s="28">
        <v>1.07</v>
      </c>
      <c r="G163" s="28">
        <v>0</v>
      </c>
      <c r="H163" s="28">
        <v>14.08</v>
      </c>
      <c r="I163" s="28">
        <v>0.11</v>
      </c>
      <c r="J163" s="39" t="s">
        <v>91</v>
      </c>
    </row>
    <row r="164" customHeight="1" spans="2:10">
      <c r="B164" s="71"/>
      <c r="C164" s="71"/>
      <c r="D164" s="92"/>
      <c r="E164" s="92"/>
      <c r="F164" s="92"/>
      <c r="G164" s="92"/>
      <c r="H164" s="92"/>
      <c r="I164" s="92"/>
      <c r="J164" s="93"/>
    </row>
    <row r="165" customHeight="1" spans="2:10">
      <c r="B165" s="88" t="s">
        <v>31</v>
      </c>
      <c r="C165" s="88"/>
      <c r="D165" s="89">
        <f>SUM(D159:D164)</f>
        <v>345</v>
      </c>
      <c r="E165" s="89">
        <f>SUM(E159:E164)</f>
        <v>17.21</v>
      </c>
      <c r="F165" s="89">
        <f>SUM(F159:F164)</f>
        <v>15.61</v>
      </c>
      <c r="G165" s="89">
        <f>SUM(G159:G164)</f>
        <v>50.11</v>
      </c>
      <c r="H165" s="89">
        <f>SUM(H159:H164)</f>
        <v>429.84</v>
      </c>
      <c r="I165" s="89">
        <f>SUM(I159:I164)</f>
        <v>2.67</v>
      </c>
      <c r="J165" s="39"/>
    </row>
    <row r="166" customHeight="1" spans="2:10">
      <c r="B166" s="88"/>
      <c r="C166" s="88"/>
      <c r="D166" s="90"/>
      <c r="E166" s="90"/>
      <c r="F166" s="90"/>
      <c r="G166" s="90"/>
      <c r="H166" s="90"/>
      <c r="I166" s="90"/>
      <c r="J166" s="39"/>
    </row>
    <row r="167" s="38" customFormat="1" ht="35.25" customHeight="1" spans="2:10">
      <c r="B167" s="24" t="s">
        <v>32</v>
      </c>
      <c r="C167" s="27"/>
      <c r="D167" s="28"/>
      <c r="E167" s="28"/>
      <c r="F167" s="28"/>
      <c r="G167" s="28"/>
      <c r="H167" s="28"/>
      <c r="I167" s="28"/>
      <c r="J167" s="39"/>
    </row>
    <row r="168" s="38" customFormat="1" ht="35.25" customHeight="1" spans="2:10">
      <c r="B168" s="24"/>
      <c r="C168" s="27" t="s">
        <v>33</v>
      </c>
      <c r="D168" s="28">
        <v>150</v>
      </c>
      <c r="E168" s="52">
        <v>2.31</v>
      </c>
      <c r="F168" s="52">
        <v>1.305</v>
      </c>
      <c r="G168" s="28">
        <v>40.65</v>
      </c>
      <c r="H168" s="28">
        <v>48.735</v>
      </c>
      <c r="I168" s="28">
        <v>7.485</v>
      </c>
      <c r="J168" s="39" t="s">
        <v>34</v>
      </c>
    </row>
    <row r="169" customHeight="1" spans="2:10">
      <c r="B169" s="24"/>
      <c r="C169" s="27" t="s">
        <v>122</v>
      </c>
      <c r="D169" s="28">
        <v>60</v>
      </c>
      <c r="E169" s="52">
        <v>10.03</v>
      </c>
      <c r="F169" s="52">
        <v>9.46</v>
      </c>
      <c r="G169" s="28">
        <v>2.55</v>
      </c>
      <c r="H169" s="28">
        <v>135.49</v>
      </c>
      <c r="I169" s="28">
        <v>0.28</v>
      </c>
      <c r="J169" s="39" t="s">
        <v>61</v>
      </c>
    </row>
    <row r="170" s="38" customFormat="1" customHeight="1" spans="2:10">
      <c r="B170" s="24"/>
      <c r="C170" s="24" t="s">
        <v>37</v>
      </c>
      <c r="D170" s="28">
        <v>120</v>
      </c>
      <c r="E170" s="28">
        <v>4.6</v>
      </c>
      <c r="F170" s="28">
        <v>0.66</v>
      </c>
      <c r="G170" s="28">
        <v>24.9</v>
      </c>
      <c r="H170" s="28">
        <v>124.08</v>
      </c>
      <c r="I170" s="28">
        <v>0</v>
      </c>
      <c r="J170" s="39" t="s">
        <v>38</v>
      </c>
    </row>
    <row r="171" customHeight="1" spans="1:11">
      <c r="A171" s="20"/>
      <c r="B171" s="24"/>
      <c r="C171" s="24" t="s">
        <v>64</v>
      </c>
      <c r="D171" s="28">
        <v>150</v>
      </c>
      <c r="E171" s="28">
        <v>0.51</v>
      </c>
      <c r="F171" s="28">
        <v>0.21</v>
      </c>
      <c r="G171" s="28">
        <v>14.23</v>
      </c>
      <c r="H171" s="28">
        <v>61</v>
      </c>
      <c r="I171" s="28">
        <v>75</v>
      </c>
      <c r="J171" s="39" t="s">
        <v>65</v>
      </c>
      <c r="K171" s="61"/>
    </row>
    <row r="172" customHeight="1" spans="2:10">
      <c r="B172" s="24"/>
      <c r="C172" s="24" t="s">
        <v>41</v>
      </c>
      <c r="D172" s="28">
        <v>40</v>
      </c>
      <c r="E172" s="28">
        <v>2.4</v>
      </c>
      <c r="F172" s="28">
        <v>0.4</v>
      </c>
      <c r="G172" s="28">
        <v>17.73</v>
      </c>
      <c r="H172" s="28">
        <v>75.6</v>
      </c>
      <c r="I172" s="28">
        <v>0</v>
      </c>
      <c r="J172" s="39" t="s">
        <v>42</v>
      </c>
    </row>
    <row r="173" customHeight="1" spans="2:10">
      <c r="B173" s="24"/>
      <c r="C173" s="24"/>
      <c r="D173" s="28"/>
      <c r="E173" s="28"/>
      <c r="F173" s="28"/>
      <c r="G173" s="28"/>
      <c r="H173" s="28"/>
      <c r="I173" s="28"/>
      <c r="J173" s="39"/>
    </row>
    <row r="174" customHeight="1" spans="2:10">
      <c r="B174" s="24"/>
      <c r="C174" s="24"/>
      <c r="D174" s="28"/>
      <c r="E174" s="28"/>
      <c r="F174" s="28"/>
      <c r="G174" s="28"/>
      <c r="H174" s="28"/>
      <c r="I174" s="28"/>
      <c r="J174" s="39"/>
    </row>
    <row r="175" customHeight="1" spans="2:10">
      <c r="B175" s="24"/>
      <c r="C175" s="24"/>
      <c r="D175" s="28"/>
      <c r="E175" s="28"/>
      <c r="F175" s="28"/>
      <c r="G175" s="28"/>
      <c r="H175" s="28"/>
      <c r="I175" s="28"/>
      <c r="J175" s="39"/>
    </row>
    <row r="176" customHeight="1" spans="2:10">
      <c r="B176" s="88" t="s">
        <v>31</v>
      </c>
      <c r="C176" s="88"/>
      <c r="D176" s="90">
        <f t="shared" ref="D176:I176" si="9">D172+D171+D170+D169+D168+D167</f>
        <v>520</v>
      </c>
      <c r="E176" s="90">
        <f t="shared" si="9"/>
        <v>19.85</v>
      </c>
      <c r="F176" s="90">
        <f t="shared" si="9"/>
        <v>12.035</v>
      </c>
      <c r="G176" s="90">
        <f t="shared" si="9"/>
        <v>100.06</v>
      </c>
      <c r="H176" s="90">
        <f t="shared" si="9"/>
        <v>444.905</v>
      </c>
      <c r="I176" s="90">
        <f t="shared" si="9"/>
        <v>82.765</v>
      </c>
      <c r="J176" s="39"/>
    </row>
    <row r="177" customHeight="1" spans="2:10">
      <c r="B177" s="88"/>
      <c r="C177" s="88"/>
      <c r="D177" s="90"/>
      <c r="E177" s="90"/>
      <c r="F177" s="90"/>
      <c r="G177" s="90"/>
      <c r="H177" s="90"/>
      <c r="I177" s="90"/>
      <c r="J177" s="39"/>
    </row>
    <row r="178" customHeight="1" spans="2:10">
      <c r="B178" s="24" t="s">
        <v>43</v>
      </c>
      <c r="C178" s="27" t="s">
        <v>123</v>
      </c>
      <c r="D178" s="28">
        <v>60</v>
      </c>
      <c r="E178" s="28">
        <v>3.8</v>
      </c>
      <c r="F178" s="28">
        <v>6.46</v>
      </c>
      <c r="G178" s="28">
        <v>27.37</v>
      </c>
      <c r="H178" s="28">
        <v>184.7</v>
      </c>
      <c r="I178" s="28">
        <v>0.25</v>
      </c>
      <c r="J178" s="39" t="s">
        <v>124</v>
      </c>
    </row>
    <row r="179" customHeight="1" spans="2:10">
      <c r="B179" s="24"/>
      <c r="C179" s="24" t="s">
        <v>68</v>
      </c>
      <c r="D179" s="28">
        <v>150</v>
      </c>
      <c r="E179" s="28">
        <v>0.16</v>
      </c>
      <c r="F179" s="28">
        <v>3.05</v>
      </c>
      <c r="G179" s="28">
        <v>9.96</v>
      </c>
      <c r="H179" s="28">
        <v>39.44</v>
      </c>
      <c r="I179" s="28">
        <v>3.05</v>
      </c>
      <c r="J179" s="39" t="s">
        <v>69</v>
      </c>
    </row>
    <row r="180" customHeight="1" spans="2:10">
      <c r="B180" s="24"/>
      <c r="C180" s="24"/>
      <c r="D180" s="28"/>
      <c r="E180" s="28"/>
      <c r="F180" s="28"/>
      <c r="G180" s="28"/>
      <c r="H180" s="28"/>
      <c r="I180" s="28"/>
      <c r="J180" s="39"/>
    </row>
    <row r="181" customHeight="1" spans="2:10">
      <c r="B181" s="24"/>
      <c r="C181" s="24"/>
      <c r="D181" s="28"/>
      <c r="E181" s="28"/>
      <c r="F181" s="28"/>
      <c r="G181" s="28"/>
      <c r="H181" s="28"/>
      <c r="I181" s="28"/>
      <c r="J181" s="39"/>
    </row>
    <row r="182" customHeight="1" spans="2:10">
      <c r="B182" s="24"/>
      <c r="C182" s="24"/>
      <c r="D182" s="28"/>
      <c r="E182" s="28"/>
      <c r="F182" s="28"/>
      <c r="G182" s="28"/>
      <c r="H182" s="28"/>
      <c r="I182" s="28"/>
      <c r="J182" s="39"/>
    </row>
    <row r="183" customHeight="1" spans="2:10">
      <c r="B183" s="88" t="s">
        <v>31</v>
      </c>
      <c r="C183" s="88"/>
      <c r="D183" s="90">
        <f>SUM(D178:D182)</f>
        <v>210</v>
      </c>
      <c r="E183" s="90">
        <f t="shared" ref="E183:I183" si="10">SUM(E178:E182)</f>
        <v>3.96</v>
      </c>
      <c r="F183" s="90">
        <f t="shared" si="10"/>
        <v>9.51</v>
      </c>
      <c r="G183" s="90">
        <f t="shared" si="10"/>
        <v>37.33</v>
      </c>
      <c r="H183" s="90">
        <f t="shared" si="10"/>
        <v>224.14</v>
      </c>
      <c r="I183" s="90">
        <f t="shared" si="10"/>
        <v>3.3</v>
      </c>
      <c r="J183" s="39"/>
    </row>
    <row r="184" customHeight="1" spans="2:10">
      <c r="B184" s="88" t="s">
        <v>48</v>
      </c>
      <c r="C184" s="88"/>
      <c r="D184" s="90">
        <f t="shared" ref="D184:I184" si="11">D183+D176+D165</f>
        <v>1075</v>
      </c>
      <c r="E184" s="90">
        <f t="shared" si="11"/>
        <v>41.02</v>
      </c>
      <c r="F184" s="90">
        <f t="shared" si="11"/>
        <v>37.155</v>
      </c>
      <c r="G184" s="90">
        <f t="shared" si="11"/>
        <v>187.5</v>
      </c>
      <c r="H184" s="90">
        <f t="shared" si="11"/>
        <v>1098.885</v>
      </c>
      <c r="I184" s="90">
        <f t="shared" si="11"/>
        <v>88.735</v>
      </c>
      <c r="J184" s="39"/>
    </row>
    <row r="185" customHeight="1" spans="2:10">
      <c r="B185" s="84" t="s">
        <v>125</v>
      </c>
      <c r="C185" s="24"/>
      <c r="D185" s="28"/>
      <c r="E185" s="28"/>
      <c r="F185" s="28"/>
      <c r="G185" s="28"/>
      <c r="H185" s="28"/>
      <c r="I185" s="28"/>
      <c r="J185" s="39"/>
    </row>
    <row r="186" customHeight="1" spans="2:10">
      <c r="B186" s="24" t="s">
        <v>19</v>
      </c>
      <c r="C186" s="24" t="s">
        <v>20</v>
      </c>
      <c r="D186" s="28">
        <v>150</v>
      </c>
      <c r="E186" s="28">
        <v>6.18</v>
      </c>
      <c r="F186" s="28">
        <v>5.67</v>
      </c>
      <c r="G186" s="28">
        <v>25.29</v>
      </c>
      <c r="H186" s="28">
        <v>177.09</v>
      </c>
      <c r="I186" s="28">
        <v>5.28</v>
      </c>
      <c r="J186" s="39" t="s">
        <v>126</v>
      </c>
    </row>
    <row r="187" customHeight="1" spans="2:10">
      <c r="B187" s="24"/>
      <c r="C187" s="24" t="s">
        <v>24</v>
      </c>
      <c r="D187" s="28">
        <v>30</v>
      </c>
      <c r="E187" s="28">
        <v>1.84</v>
      </c>
      <c r="F187" s="28">
        <v>0.64</v>
      </c>
      <c r="G187" s="28">
        <v>12.56</v>
      </c>
      <c r="H187" s="28">
        <v>64.33</v>
      </c>
      <c r="I187" s="28">
        <v>0</v>
      </c>
      <c r="J187" s="39" t="s">
        <v>25</v>
      </c>
    </row>
    <row r="188" customHeight="1" spans="2:10">
      <c r="B188" s="24"/>
      <c r="C188" s="24" t="s">
        <v>26</v>
      </c>
      <c r="D188" s="28">
        <v>7</v>
      </c>
      <c r="E188" s="28">
        <v>5.81</v>
      </c>
      <c r="F188" s="28">
        <v>0.7</v>
      </c>
      <c r="G188" s="28">
        <v>0.7</v>
      </c>
      <c r="H188" s="28">
        <v>52.36</v>
      </c>
      <c r="I188" s="28">
        <v>0</v>
      </c>
      <c r="J188" s="39" t="s">
        <v>27</v>
      </c>
    </row>
    <row r="189" customHeight="1" spans="2:10">
      <c r="B189" s="24"/>
      <c r="C189" s="24" t="s">
        <v>90</v>
      </c>
      <c r="D189" s="28">
        <v>8</v>
      </c>
      <c r="E189" s="28">
        <v>1.04</v>
      </c>
      <c r="F189" s="28">
        <v>1.07</v>
      </c>
      <c r="G189" s="28">
        <v>0</v>
      </c>
      <c r="H189" s="28">
        <v>14.08</v>
      </c>
      <c r="I189" s="28">
        <v>0.11</v>
      </c>
      <c r="J189" s="39" t="s">
        <v>91</v>
      </c>
    </row>
    <row r="190" customHeight="1" spans="2:10">
      <c r="B190" s="24"/>
      <c r="C190" s="24" t="s">
        <v>22</v>
      </c>
      <c r="D190" s="28">
        <v>150</v>
      </c>
      <c r="E190" s="28">
        <v>2.34</v>
      </c>
      <c r="F190" s="28">
        <v>1.99</v>
      </c>
      <c r="G190" s="28">
        <v>10.63</v>
      </c>
      <c r="H190" s="28">
        <v>70.01</v>
      </c>
      <c r="I190" s="28">
        <v>0.96</v>
      </c>
      <c r="J190" s="39" t="s">
        <v>23</v>
      </c>
    </row>
    <row r="191" customHeight="1" spans="2:10">
      <c r="B191" s="91" t="s">
        <v>127</v>
      </c>
      <c r="C191" s="24" t="s">
        <v>29</v>
      </c>
      <c r="D191" s="28">
        <v>100</v>
      </c>
      <c r="E191" s="28">
        <v>2.9</v>
      </c>
      <c r="F191" s="28">
        <v>2.5</v>
      </c>
      <c r="G191" s="28">
        <v>4.2</v>
      </c>
      <c r="H191" s="28">
        <v>50.67</v>
      </c>
      <c r="I191" s="28">
        <v>0.3</v>
      </c>
      <c r="J191" s="39" t="s">
        <v>30</v>
      </c>
    </row>
    <row r="192" customHeight="1" spans="2:10">
      <c r="B192" s="24"/>
      <c r="C192" s="24"/>
      <c r="D192" s="28"/>
      <c r="E192" s="28"/>
      <c r="F192" s="28"/>
      <c r="G192" s="28"/>
      <c r="H192" s="28"/>
      <c r="I192" s="28"/>
      <c r="J192" s="39"/>
    </row>
    <row r="193" customHeight="1" spans="2:10">
      <c r="B193" s="24"/>
      <c r="C193" s="24"/>
      <c r="D193" s="28"/>
      <c r="E193" s="28"/>
      <c r="F193" s="28"/>
      <c r="G193" s="28"/>
      <c r="H193" s="28"/>
      <c r="I193" s="28"/>
      <c r="J193" s="39"/>
    </row>
    <row r="194" customHeight="1" spans="2:10">
      <c r="B194" s="88" t="s">
        <v>31</v>
      </c>
      <c r="C194" s="88"/>
      <c r="D194" s="89">
        <f>SUM(D186:D193)</f>
        <v>445</v>
      </c>
      <c r="E194" s="89">
        <f>SUM(E186:E193)</f>
        <v>20.11</v>
      </c>
      <c r="F194" s="89">
        <f>SUM(F186:F193)</f>
        <v>12.57</v>
      </c>
      <c r="G194" s="89">
        <f>SUM(G186:G193)</f>
        <v>53.38</v>
      </c>
      <c r="H194" s="89">
        <f>SUM(H186:H193)</f>
        <v>428.54</v>
      </c>
      <c r="I194" s="89">
        <f>SUM(I186:I193)</f>
        <v>6.65</v>
      </c>
      <c r="J194" s="39"/>
    </row>
    <row r="195" customHeight="1" spans="2:10">
      <c r="B195" s="88"/>
      <c r="C195" s="88"/>
      <c r="D195" s="90"/>
      <c r="E195" s="90"/>
      <c r="F195" s="90"/>
      <c r="G195" s="90"/>
      <c r="H195" s="90"/>
      <c r="I195" s="90"/>
      <c r="J195" s="39"/>
    </row>
    <row r="196" customHeight="1" spans="2:10">
      <c r="B196" s="24" t="s">
        <v>32</v>
      </c>
      <c r="C196" s="24" t="s">
        <v>128</v>
      </c>
      <c r="D196" s="28">
        <v>150</v>
      </c>
      <c r="E196" s="28">
        <v>0.975</v>
      </c>
      <c r="F196" s="28">
        <v>3.045</v>
      </c>
      <c r="G196" s="28">
        <v>7.83</v>
      </c>
      <c r="H196" s="28">
        <v>62.55</v>
      </c>
      <c r="I196" s="28">
        <v>4.53</v>
      </c>
      <c r="J196" s="39" t="s">
        <v>129</v>
      </c>
    </row>
    <row r="197" s="38" customFormat="1" customHeight="1" spans="2:10">
      <c r="B197" s="24"/>
      <c r="C197" s="24" t="s">
        <v>130</v>
      </c>
      <c r="D197" s="28">
        <v>60</v>
      </c>
      <c r="E197" s="28">
        <v>12.054</v>
      </c>
      <c r="F197" s="28">
        <v>11.48</v>
      </c>
      <c r="G197" s="28">
        <v>3.206</v>
      </c>
      <c r="H197" s="28">
        <v>164.185</v>
      </c>
      <c r="I197" s="28">
        <v>0</v>
      </c>
      <c r="J197" s="39" t="s">
        <v>61</v>
      </c>
    </row>
    <row r="198" s="38" customFormat="1" customHeight="1" spans="2:10">
      <c r="B198" s="24"/>
      <c r="C198" s="24" t="s">
        <v>131</v>
      </c>
      <c r="D198" s="28">
        <v>120</v>
      </c>
      <c r="E198" s="28">
        <v>12.45</v>
      </c>
      <c r="F198" s="28">
        <v>9.07</v>
      </c>
      <c r="G198" s="28">
        <v>12.75</v>
      </c>
      <c r="H198" s="28">
        <v>185.5</v>
      </c>
      <c r="I198" s="28">
        <v>16.64</v>
      </c>
      <c r="J198" s="39" t="s">
        <v>81</v>
      </c>
    </row>
    <row r="199" customHeight="1" spans="2:10">
      <c r="B199" s="24"/>
      <c r="C199" s="24" t="s">
        <v>39</v>
      </c>
      <c r="D199" s="28">
        <v>150</v>
      </c>
      <c r="E199" s="28">
        <v>0.78</v>
      </c>
      <c r="F199" s="28">
        <v>0</v>
      </c>
      <c r="G199" s="28">
        <v>20.22</v>
      </c>
      <c r="H199" s="28">
        <v>80.58</v>
      </c>
      <c r="I199" s="28">
        <v>0.6</v>
      </c>
      <c r="J199" s="39" t="s">
        <v>40</v>
      </c>
    </row>
    <row r="200" customHeight="1" spans="2:10">
      <c r="B200" s="24"/>
      <c r="C200" s="24" t="s">
        <v>41</v>
      </c>
      <c r="D200" s="28">
        <v>40</v>
      </c>
      <c r="E200" s="28">
        <v>2.4</v>
      </c>
      <c r="F200" s="28">
        <v>0.4</v>
      </c>
      <c r="G200" s="28">
        <v>17.73</v>
      </c>
      <c r="H200" s="28">
        <v>75.6</v>
      </c>
      <c r="I200" s="28">
        <v>0</v>
      </c>
      <c r="J200" s="39" t="s">
        <v>42</v>
      </c>
    </row>
    <row r="201" customHeight="1" spans="2:10">
      <c r="B201" s="24"/>
      <c r="C201" s="24"/>
      <c r="D201" s="28"/>
      <c r="E201" s="28"/>
      <c r="F201" s="28"/>
      <c r="G201" s="28"/>
      <c r="H201" s="28"/>
      <c r="I201" s="28"/>
      <c r="J201" s="39"/>
    </row>
    <row r="202" customHeight="1" spans="2:10">
      <c r="B202" s="24"/>
      <c r="C202" s="24"/>
      <c r="D202" s="28"/>
      <c r="E202" s="28"/>
      <c r="F202" s="28"/>
      <c r="G202" s="28"/>
      <c r="H202" s="28"/>
      <c r="I202" s="28"/>
      <c r="J202" s="39"/>
    </row>
    <row r="203" customHeight="1" spans="2:10">
      <c r="B203" s="88" t="s">
        <v>31</v>
      </c>
      <c r="C203" s="88"/>
      <c r="D203" s="89">
        <f>SUM(D196:D202)</f>
        <v>520</v>
      </c>
      <c r="E203" s="89">
        <f>SUM(E196:E202)</f>
        <v>28.659</v>
      </c>
      <c r="F203" s="89">
        <f>SUM(F196:F202)</f>
        <v>23.995</v>
      </c>
      <c r="G203" s="89">
        <f>SUM(G196:G202)</f>
        <v>61.736</v>
      </c>
      <c r="H203" s="89">
        <f>SUM(H196:H202)</f>
        <v>568.415</v>
      </c>
      <c r="I203" s="89">
        <f>SUM(I196:I202)</f>
        <v>21.77</v>
      </c>
      <c r="J203" s="39"/>
    </row>
    <row r="204" customHeight="1" spans="2:10">
      <c r="B204" s="88"/>
      <c r="C204" s="88"/>
      <c r="D204" s="90"/>
      <c r="E204" s="90"/>
      <c r="F204" s="90"/>
      <c r="G204" s="90"/>
      <c r="H204" s="90"/>
      <c r="I204" s="90"/>
      <c r="J204" s="39"/>
    </row>
    <row r="205" customHeight="1" spans="2:10">
      <c r="B205" s="24" t="s">
        <v>43</v>
      </c>
      <c r="C205" s="24" t="s">
        <v>132</v>
      </c>
      <c r="D205" s="28">
        <v>40</v>
      </c>
      <c r="E205" s="28">
        <v>3.25</v>
      </c>
      <c r="F205" s="28">
        <v>3</v>
      </c>
      <c r="G205" s="28">
        <v>2.5</v>
      </c>
      <c r="H205" s="28">
        <v>39.25</v>
      </c>
      <c r="I205" s="28">
        <v>0</v>
      </c>
      <c r="J205" s="39" t="s">
        <v>133</v>
      </c>
    </row>
    <row r="206" s="66" customFormat="1" ht="20.25" customHeight="1" spans="2:10">
      <c r="B206" s="24"/>
      <c r="C206" s="24" t="s">
        <v>24</v>
      </c>
      <c r="D206" s="28">
        <v>30</v>
      </c>
      <c r="E206" s="28">
        <v>1.84</v>
      </c>
      <c r="F206" s="28">
        <v>0.64</v>
      </c>
      <c r="G206" s="28">
        <v>12.56</v>
      </c>
      <c r="H206" s="28">
        <v>64.33</v>
      </c>
      <c r="I206" s="28">
        <v>0</v>
      </c>
      <c r="J206" s="39" t="s">
        <v>25</v>
      </c>
    </row>
    <row r="207" s="66" customFormat="1" customHeight="1" spans="2:10">
      <c r="B207" s="24"/>
      <c r="C207" s="24" t="s">
        <v>68</v>
      </c>
      <c r="D207" s="28">
        <v>150</v>
      </c>
      <c r="E207" s="28">
        <v>0</v>
      </c>
      <c r="F207" s="28">
        <v>0</v>
      </c>
      <c r="G207" s="28">
        <v>14.7</v>
      </c>
      <c r="H207" s="28">
        <v>60</v>
      </c>
      <c r="I207" s="28">
        <v>225</v>
      </c>
      <c r="J207" s="39" t="s">
        <v>69</v>
      </c>
    </row>
    <row r="208" customHeight="1" spans="2:10">
      <c r="B208" s="24"/>
      <c r="C208" s="24" t="s">
        <v>134</v>
      </c>
      <c r="D208" s="28">
        <v>45</v>
      </c>
      <c r="E208" s="28">
        <v>0.63</v>
      </c>
      <c r="F208" s="28">
        <v>2.74</v>
      </c>
      <c r="G208" s="28">
        <v>3.76</v>
      </c>
      <c r="H208" s="28">
        <v>42.25</v>
      </c>
      <c r="I208" s="28">
        <v>4.27</v>
      </c>
      <c r="J208" s="39" t="s">
        <v>104</v>
      </c>
    </row>
    <row r="209" customHeight="1" spans="2:10">
      <c r="B209" s="24"/>
      <c r="C209" s="24"/>
      <c r="D209" s="28"/>
      <c r="E209" s="28"/>
      <c r="F209" s="28"/>
      <c r="G209" s="28"/>
      <c r="H209" s="28"/>
      <c r="I209" s="28"/>
      <c r="J209" s="39"/>
    </row>
    <row r="210" customHeight="1" spans="2:10">
      <c r="B210" s="88" t="s">
        <v>31</v>
      </c>
      <c r="C210" s="88"/>
      <c r="D210" s="90">
        <f>SUM(D205:D209)</f>
        <v>265</v>
      </c>
      <c r="E210" s="90">
        <f t="shared" ref="E210:I210" si="12">SUM(E205:E209)</f>
        <v>5.72</v>
      </c>
      <c r="F210" s="90">
        <f t="shared" si="12"/>
        <v>6.38</v>
      </c>
      <c r="G210" s="90">
        <f t="shared" si="12"/>
        <v>33.52</v>
      </c>
      <c r="H210" s="90">
        <f t="shared" si="12"/>
        <v>205.83</v>
      </c>
      <c r="I210" s="90">
        <f t="shared" si="12"/>
        <v>229.27</v>
      </c>
      <c r="J210" s="39"/>
    </row>
    <row r="211" customHeight="1" spans="2:10">
      <c r="B211" s="88" t="s">
        <v>70</v>
      </c>
      <c r="C211" s="88"/>
      <c r="D211" s="90">
        <f t="shared" ref="D211:I211" si="13">D210+D203+D194</f>
        <v>1230</v>
      </c>
      <c r="E211" s="90">
        <f t="shared" si="13"/>
        <v>54.489</v>
      </c>
      <c r="F211" s="90">
        <f t="shared" si="13"/>
        <v>42.945</v>
      </c>
      <c r="G211" s="90">
        <f t="shared" si="13"/>
        <v>148.636</v>
      </c>
      <c r="H211" s="90">
        <f t="shared" si="13"/>
        <v>1202.785</v>
      </c>
      <c r="I211" s="90">
        <f t="shared" si="13"/>
        <v>257.69</v>
      </c>
      <c r="J211" s="39"/>
    </row>
    <row r="212" customHeight="1" spans="2:10">
      <c r="B212" s="71"/>
      <c r="C212" s="71"/>
      <c r="D212" s="92"/>
      <c r="E212" s="92"/>
      <c r="F212" s="92"/>
      <c r="G212" s="92"/>
      <c r="H212" s="92"/>
      <c r="I212" s="92"/>
      <c r="J212" s="93"/>
    </row>
    <row r="213" customHeight="1" spans="2:10">
      <c r="B213" s="81" t="s">
        <v>3</v>
      </c>
      <c r="C213" s="82" t="s">
        <v>4</v>
      </c>
      <c r="D213" s="83" t="s">
        <v>5</v>
      </c>
      <c r="E213" s="109" t="s">
        <v>6</v>
      </c>
      <c r="F213" s="109"/>
      <c r="G213" s="109"/>
      <c r="H213" s="110" t="s">
        <v>135</v>
      </c>
      <c r="I213" s="115" t="s">
        <v>8</v>
      </c>
      <c r="J213" s="116" t="s">
        <v>9</v>
      </c>
    </row>
    <row r="214" customHeight="1" spans="2:10">
      <c r="B214" s="85"/>
      <c r="C214" s="86" t="s">
        <v>10</v>
      </c>
      <c r="D214" s="87" t="s">
        <v>11</v>
      </c>
      <c r="E214" s="109" t="s">
        <v>12</v>
      </c>
      <c r="F214" s="109" t="s">
        <v>13</v>
      </c>
      <c r="G214" s="109" t="s">
        <v>14</v>
      </c>
      <c r="H214" s="111" t="s">
        <v>15</v>
      </c>
      <c r="I214" s="117" t="s">
        <v>16</v>
      </c>
      <c r="J214" s="118" t="s">
        <v>17</v>
      </c>
    </row>
    <row r="215" customHeight="1" spans="2:10">
      <c r="B215" s="84" t="s">
        <v>136</v>
      </c>
      <c r="C215" s="24"/>
      <c r="D215" s="28" t="s">
        <v>97</v>
      </c>
      <c r="E215" s="28"/>
      <c r="F215" s="28"/>
      <c r="G215" s="28"/>
      <c r="H215" s="28"/>
      <c r="I215" s="28"/>
      <c r="J215" s="39"/>
    </row>
    <row r="216" customHeight="1" spans="2:10">
      <c r="B216" s="24" t="s">
        <v>19</v>
      </c>
      <c r="C216" s="24" t="s">
        <v>137</v>
      </c>
      <c r="D216" s="28">
        <v>150</v>
      </c>
      <c r="E216" s="28">
        <v>6.26</v>
      </c>
      <c r="F216" s="28">
        <v>6.44</v>
      </c>
      <c r="G216" s="28">
        <v>27.33</v>
      </c>
      <c r="H216" s="28">
        <v>192.59</v>
      </c>
      <c r="I216" s="28">
        <v>7.41</v>
      </c>
      <c r="J216" s="39" t="s">
        <v>51</v>
      </c>
    </row>
    <row r="217" customHeight="1" spans="2:10">
      <c r="B217" s="24"/>
      <c r="C217" s="24" t="s">
        <v>74</v>
      </c>
      <c r="D217" s="28">
        <v>150</v>
      </c>
      <c r="E217" s="28">
        <v>2.34</v>
      </c>
      <c r="F217" s="28">
        <v>2.43</v>
      </c>
      <c r="G217" s="28">
        <v>13.275</v>
      </c>
      <c r="H217" s="28">
        <v>81.96</v>
      </c>
      <c r="I217" s="28">
        <v>0.49</v>
      </c>
      <c r="J217" s="39" t="s">
        <v>138</v>
      </c>
    </row>
    <row r="218" customHeight="1" spans="2:10">
      <c r="B218" s="24"/>
      <c r="C218" s="24" t="s">
        <v>24</v>
      </c>
      <c r="D218" s="28">
        <v>30</v>
      </c>
      <c r="E218" s="28">
        <v>1.84</v>
      </c>
      <c r="F218" s="28">
        <v>0.64</v>
      </c>
      <c r="G218" s="28">
        <v>12.56</v>
      </c>
      <c r="H218" s="28">
        <v>64.33</v>
      </c>
      <c r="I218" s="28">
        <v>0</v>
      </c>
      <c r="J218" s="39" t="s">
        <v>25</v>
      </c>
    </row>
    <row r="219" customHeight="1" spans="2:10">
      <c r="B219" s="24"/>
      <c r="C219" s="24" t="s">
        <v>26</v>
      </c>
      <c r="D219" s="28">
        <v>7</v>
      </c>
      <c r="E219" s="28">
        <v>5.81</v>
      </c>
      <c r="F219" s="28">
        <v>0.7</v>
      </c>
      <c r="G219" s="28">
        <v>0.7</v>
      </c>
      <c r="H219" s="28">
        <v>52.36</v>
      </c>
      <c r="I219" s="28">
        <v>0</v>
      </c>
      <c r="J219" s="39" t="s">
        <v>139</v>
      </c>
    </row>
    <row r="220" customHeight="1" spans="2:10">
      <c r="B220" s="71"/>
      <c r="C220" s="71"/>
      <c r="D220" s="92"/>
      <c r="E220" s="92"/>
      <c r="F220" s="92"/>
      <c r="G220" s="92"/>
      <c r="H220" s="92"/>
      <c r="I220" s="92"/>
      <c r="J220" s="93"/>
    </row>
    <row r="221" customHeight="1" spans="2:10">
      <c r="B221" s="24"/>
      <c r="C221" s="24"/>
      <c r="D221" s="28"/>
      <c r="E221" s="28"/>
      <c r="F221" s="28"/>
      <c r="G221" s="28"/>
      <c r="H221" s="28"/>
      <c r="I221" s="28"/>
      <c r="J221" s="39"/>
    </row>
    <row r="222" customHeight="1" spans="2:10">
      <c r="B222" s="88" t="s">
        <v>31</v>
      </c>
      <c r="C222" s="88"/>
      <c r="D222" s="89">
        <f>SUM(D216:D221)</f>
        <v>337</v>
      </c>
      <c r="E222" s="89">
        <f t="shared" ref="E222:J222" si="14">SUM(E216:E221)</f>
        <v>16.25</v>
      </c>
      <c r="F222" s="89">
        <f t="shared" si="14"/>
        <v>10.21</v>
      </c>
      <c r="G222" s="89">
        <f t="shared" si="14"/>
        <v>53.865</v>
      </c>
      <c r="H222" s="89">
        <f t="shared" si="14"/>
        <v>391.24</v>
      </c>
      <c r="I222" s="89">
        <f t="shared" si="14"/>
        <v>7.9</v>
      </c>
      <c r="J222" s="89">
        <f t="shared" si="14"/>
        <v>0</v>
      </c>
    </row>
    <row r="223" customHeight="1" spans="2:10">
      <c r="B223" s="88"/>
      <c r="C223" s="88"/>
      <c r="D223" s="90"/>
      <c r="E223" s="90"/>
      <c r="F223" s="90"/>
      <c r="G223" s="90"/>
      <c r="H223" s="90"/>
      <c r="I223" s="90"/>
      <c r="J223" s="39"/>
    </row>
    <row r="224" ht="14.25" customHeight="1" spans="2:10">
      <c r="B224" s="24" t="s">
        <v>32</v>
      </c>
      <c r="C224" s="24"/>
      <c r="D224" s="28"/>
      <c r="E224" s="28"/>
      <c r="F224" s="28"/>
      <c r="G224" s="28"/>
      <c r="H224" s="28"/>
      <c r="I224" s="28"/>
      <c r="J224" s="39"/>
    </row>
    <row r="225" ht="35.25" customHeight="1" spans="2:10">
      <c r="B225" s="97"/>
      <c r="C225" s="112" t="s">
        <v>140</v>
      </c>
      <c r="D225" s="113">
        <v>150</v>
      </c>
      <c r="E225" s="113">
        <v>3.5</v>
      </c>
      <c r="F225" s="113">
        <v>4.37</v>
      </c>
      <c r="G225" s="113">
        <v>16.93</v>
      </c>
      <c r="H225" s="113">
        <v>115.3</v>
      </c>
      <c r="I225" s="113">
        <v>7.2</v>
      </c>
      <c r="J225" s="116" t="s">
        <v>141</v>
      </c>
    </row>
    <row r="226" customHeight="1" spans="2:10">
      <c r="B226" s="24"/>
      <c r="C226" s="24" t="s">
        <v>142</v>
      </c>
      <c r="D226" s="28">
        <v>60</v>
      </c>
      <c r="E226" s="28">
        <v>10.74</v>
      </c>
      <c r="F226" s="28">
        <v>4.92</v>
      </c>
      <c r="G226" s="28">
        <v>7.87</v>
      </c>
      <c r="H226" s="28">
        <v>111.64</v>
      </c>
      <c r="I226" s="28">
        <v>0.27</v>
      </c>
      <c r="J226" s="39" t="s">
        <v>79</v>
      </c>
    </row>
    <row r="227" customHeight="1" spans="2:10">
      <c r="B227" s="100"/>
      <c r="C227" s="100" t="s">
        <v>143</v>
      </c>
      <c r="D227" s="28">
        <v>120</v>
      </c>
      <c r="E227" s="28">
        <v>17.58</v>
      </c>
      <c r="F227" s="28">
        <v>8.5</v>
      </c>
      <c r="G227" s="28">
        <v>40.99</v>
      </c>
      <c r="H227" s="28">
        <v>291.09</v>
      </c>
      <c r="I227" s="28">
        <v>0</v>
      </c>
      <c r="J227" s="39" t="s">
        <v>144</v>
      </c>
    </row>
    <row r="228" customHeight="1" spans="2:10">
      <c r="B228" s="24"/>
      <c r="C228" s="24" t="s">
        <v>145</v>
      </c>
      <c r="D228" s="28">
        <v>150</v>
      </c>
      <c r="E228" s="28">
        <v>0.5</v>
      </c>
      <c r="F228" s="28">
        <v>0</v>
      </c>
      <c r="G228" s="28">
        <v>36.9</v>
      </c>
      <c r="H228" s="28">
        <v>150.75</v>
      </c>
      <c r="I228" s="28">
        <v>0</v>
      </c>
      <c r="J228" s="39" t="s">
        <v>30</v>
      </c>
    </row>
    <row r="229" customHeight="1" spans="2:10">
      <c r="B229" s="24"/>
      <c r="C229" s="24" t="s">
        <v>41</v>
      </c>
      <c r="D229" s="28">
        <v>40</v>
      </c>
      <c r="E229" s="28">
        <v>2.4</v>
      </c>
      <c r="F229" s="28">
        <v>0.4</v>
      </c>
      <c r="G229" s="28">
        <v>17.73</v>
      </c>
      <c r="H229" s="28">
        <v>75.6</v>
      </c>
      <c r="I229" s="28">
        <v>0</v>
      </c>
      <c r="J229" s="39" t="s">
        <v>42</v>
      </c>
    </row>
    <row r="230" customHeight="1" spans="2:10">
      <c r="B230" s="24"/>
      <c r="C230" s="24"/>
      <c r="D230" s="28"/>
      <c r="E230" s="28"/>
      <c r="F230" s="28"/>
      <c r="G230" s="28"/>
      <c r="H230" s="28"/>
      <c r="I230" s="28"/>
      <c r="J230" s="39"/>
    </row>
    <row r="231" customHeight="1" spans="2:10">
      <c r="B231" s="88" t="s">
        <v>31</v>
      </c>
      <c r="C231" s="88"/>
      <c r="D231" s="90">
        <f>D229+D228+D227+D226+D225+D224</f>
        <v>520</v>
      </c>
      <c r="E231" s="90">
        <f>E229+E228+E227+E226+E225+E224</f>
        <v>34.72</v>
      </c>
      <c r="F231" s="90">
        <f>F229+F228+F227+F226+F225+F224</f>
        <v>18.19</v>
      </c>
      <c r="G231" s="90">
        <f>G229+G228+G227+G226+G225+G224</f>
        <v>120.42</v>
      </c>
      <c r="H231" s="90">
        <f>H229+H228+H227+H226+H225+H224</f>
        <v>744.38</v>
      </c>
      <c r="I231" s="90">
        <f>I229+I228+I227+I226+I225+I224</f>
        <v>7.47</v>
      </c>
      <c r="J231" s="39"/>
    </row>
    <row r="232" customHeight="1" spans="2:10">
      <c r="B232" s="88"/>
      <c r="C232" s="88"/>
      <c r="D232" s="114"/>
      <c r="E232" s="114"/>
      <c r="F232" s="114"/>
      <c r="G232" s="114"/>
      <c r="H232" s="114"/>
      <c r="I232" s="114"/>
      <c r="J232" s="39"/>
    </row>
    <row r="233" ht="18" spans="2:10">
      <c r="B233" s="24" t="s">
        <v>146</v>
      </c>
      <c r="C233" s="27" t="s">
        <v>147</v>
      </c>
      <c r="D233" s="28">
        <v>80</v>
      </c>
      <c r="E233" s="28">
        <v>10.93</v>
      </c>
      <c r="F233" s="28">
        <v>7.23</v>
      </c>
      <c r="G233" s="28">
        <v>7.94</v>
      </c>
      <c r="H233" s="28">
        <v>145.06</v>
      </c>
      <c r="I233" s="28">
        <v>0.22</v>
      </c>
      <c r="J233" s="39" t="s">
        <v>57</v>
      </c>
    </row>
    <row r="234" customHeight="1" spans="2:10">
      <c r="B234" s="24"/>
      <c r="C234" s="24" t="s">
        <v>84</v>
      </c>
      <c r="D234" s="28">
        <v>150</v>
      </c>
      <c r="E234" s="28">
        <v>9</v>
      </c>
      <c r="F234" s="28">
        <v>2.29</v>
      </c>
      <c r="G234" s="28">
        <v>9.75</v>
      </c>
      <c r="H234" s="28">
        <v>36.96</v>
      </c>
      <c r="I234" s="28">
        <v>4.5</v>
      </c>
      <c r="J234" s="39" t="s">
        <v>69</v>
      </c>
    </row>
    <row r="235" customHeight="1" spans="2:10">
      <c r="B235" s="24"/>
      <c r="C235" s="71"/>
      <c r="D235" s="28"/>
      <c r="E235" s="28"/>
      <c r="F235" s="28"/>
      <c r="G235" s="28"/>
      <c r="H235" s="28"/>
      <c r="I235" s="28"/>
      <c r="J235" s="39"/>
    </row>
    <row r="236" customHeight="1" spans="2:10">
      <c r="B236" s="24"/>
      <c r="C236" s="24"/>
      <c r="D236" s="28"/>
      <c r="E236" s="28"/>
      <c r="F236" s="28"/>
      <c r="G236" s="28"/>
      <c r="H236" s="28"/>
      <c r="I236" s="28"/>
      <c r="J236" s="39"/>
    </row>
    <row r="237" customHeight="1" spans="2:10">
      <c r="B237" s="24"/>
      <c r="C237" s="24"/>
      <c r="D237" s="28"/>
      <c r="E237" s="28"/>
      <c r="F237" s="28"/>
      <c r="G237" s="28"/>
      <c r="H237" s="28"/>
      <c r="I237" s="28"/>
      <c r="J237" s="39"/>
    </row>
    <row r="238" customHeight="1" spans="2:10">
      <c r="B238" s="24"/>
      <c r="C238" s="24"/>
      <c r="D238" s="28"/>
      <c r="E238" s="28"/>
      <c r="F238" s="28"/>
      <c r="G238" s="28"/>
      <c r="H238" s="28"/>
      <c r="I238" s="28"/>
      <c r="J238" s="39"/>
    </row>
    <row r="239" customHeight="1" spans="2:10">
      <c r="B239" s="24"/>
      <c r="C239" s="24"/>
      <c r="D239" s="28"/>
      <c r="E239" s="28"/>
      <c r="F239" s="28"/>
      <c r="G239" s="28"/>
      <c r="H239" s="28"/>
      <c r="I239" s="28"/>
      <c r="J239" s="39"/>
    </row>
    <row r="240" customHeight="1" spans="2:10">
      <c r="B240" s="88" t="s">
        <v>31</v>
      </c>
      <c r="C240" s="88"/>
      <c r="D240" s="89">
        <f>SUM(D233:D239)</f>
        <v>230</v>
      </c>
      <c r="E240" s="89">
        <f>SUM(E233:E239)</f>
        <v>19.93</v>
      </c>
      <c r="F240" s="89">
        <f>SUM(F233:F239)</f>
        <v>9.52</v>
      </c>
      <c r="G240" s="89">
        <f>SUM(G233:G239)</f>
        <v>17.69</v>
      </c>
      <c r="H240" s="89">
        <f>SUM(H233:H239)</f>
        <v>182.02</v>
      </c>
      <c r="I240" s="89">
        <f>SUM(I233:I239)</f>
        <v>4.72</v>
      </c>
      <c r="J240" s="39"/>
    </row>
    <row r="241" customHeight="1" spans="2:10">
      <c r="B241" s="88"/>
      <c r="C241" s="88"/>
      <c r="D241" s="90"/>
      <c r="E241" s="90"/>
      <c r="F241" s="90"/>
      <c r="G241" s="90"/>
      <c r="H241" s="90"/>
      <c r="I241" s="90"/>
      <c r="J241" s="39"/>
    </row>
    <row r="242" customHeight="1" spans="2:10">
      <c r="B242" s="88" t="s">
        <v>85</v>
      </c>
      <c r="C242" s="88"/>
      <c r="D242" s="90">
        <f t="shared" ref="D242:I242" si="15">D240+D231+D222</f>
        <v>1087</v>
      </c>
      <c r="E242" s="90">
        <f t="shared" si="15"/>
        <v>70.9</v>
      </c>
      <c r="F242" s="90">
        <f t="shared" si="15"/>
        <v>37.92</v>
      </c>
      <c r="G242" s="90">
        <f t="shared" si="15"/>
        <v>191.975</v>
      </c>
      <c r="H242" s="90">
        <f t="shared" si="15"/>
        <v>1317.64</v>
      </c>
      <c r="I242" s="90">
        <f t="shared" si="15"/>
        <v>20.09</v>
      </c>
      <c r="J242" s="39"/>
    </row>
    <row r="243" customHeight="1" spans="2:10">
      <c r="B243" s="71"/>
      <c r="C243" s="71"/>
      <c r="D243" s="92"/>
      <c r="E243" s="92"/>
      <c r="F243" s="92"/>
      <c r="G243" s="92"/>
      <c r="H243" s="92"/>
      <c r="I243" s="92"/>
      <c r="J243" s="93"/>
    </row>
    <row r="244" customHeight="1" spans="2:10">
      <c r="B244" s="71"/>
      <c r="C244" s="71"/>
      <c r="D244" s="92"/>
      <c r="E244" s="92"/>
      <c r="F244" s="92"/>
      <c r="G244" s="92"/>
      <c r="H244" s="92"/>
      <c r="I244" s="92"/>
      <c r="J244" s="93"/>
    </row>
    <row r="245" customHeight="1" spans="2:10">
      <c r="B245" s="84" t="s">
        <v>148</v>
      </c>
      <c r="C245" s="24"/>
      <c r="D245" s="28"/>
      <c r="E245" s="28"/>
      <c r="F245" s="28"/>
      <c r="G245" s="28"/>
      <c r="H245" s="28"/>
      <c r="I245" s="28"/>
      <c r="J245" s="39"/>
    </row>
    <row r="246" customHeight="1" spans="2:10">
      <c r="B246" s="24" t="s">
        <v>19</v>
      </c>
      <c r="C246" s="24" t="s">
        <v>72</v>
      </c>
      <c r="D246" s="28">
        <v>150</v>
      </c>
      <c r="E246" s="28">
        <v>4.95</v>
      </c>
      <c r="F246" s="28">
        <v>6.75</v>
      </c>
      <c r="G246" s="28">
        <v>15.48</v>
      </c>
      <c r="H246" s="28">
        <v>140.28</v>
      </c>
      <c r="I246" s="28">
        <v>0.675</v>
      </c>
      <c r="J246" s="39" t="s">
        <v>73</v>
      </c>
    </row>
    <row r="247" customHeight="1" spans="2:10">
      <c r="B247" s="24"/>
      <c r="C247" s="24" t="s">
        <v>22</v>
      </c>
      <c r="D247" s="28">
        <v>150</v>
      </c>
      <c r="E247" s="28">
        <v>2.34</v>
      </c>
      <c r="F247" s="28">
        <v>1.99</v>
      </c>
      <c r="G247" s="28">
        <v>10.63</v>
      </c>
      <c r="H247" s="28">
        <v>70.01</v>
      </c>
      <c r="I247" s="28">
        <v>0.96</v>
      </c>
      <c r="J247" s="39" t="s">
        <v>23</v>
      </c>
    </row>
    <row r="248" customHeight="1" spans="2:10">
      <c r="B248" s="24"/>
      <c r="C248" s="24" t="s">
        <v>26</v>
      </c>
      <c r="D248" s="28">
        <v>7</v>
      </c>
      <c r="E248" s="28">
        <v>5.81</v>
      </c>
      <c r="F248" s="28">
        <v>0.7</v>
      </c>
      <c r="G248" s="28">
        <v>0.7</v>
      </c>
      <c r="H248" s="28">
        <v>52.36</v>
      </c>
      <c r="I248" s="28">
        <v>0</v>
      </c>
      <c r="J248" s="39" t="s">
        <v>27</v>
      </c>
    </row>
    <row r="249" customHeight="1" spans="2:10">
      <c r="B249" s="24"/>
      <c r="C249" s="24" t="s">
        <v>90</v>
      </c>
      <c r="D249" s="28">
        <v>8</v>
      </c>
      <c r="E249" s="28">
        <v>1.04</v>
      </c>
      <c r="F249" s="28">
        <v>1.07</v>
      </c>
      <c r="G249" s="28">
        <v>0</v>
      </c>
      <c r="H249" s="28">
        <v>14.08</v>
      </c>
      <c r="I249" s="28">
        <v>0.11</v>
      </c>
      <c r="J249" s="39" t="s">
        <v>91</v>
      </c>
    </row>
    <row r="250" customHeight="1" spans="2:10">
      <c r="B250" s="24"/>
      <c r="C250" s="24" t="s">
        <v>24</v>
      </c>
      <c r="D250" s="28">
        <v>30</v>
      </c>
      <c r="E250" s="28">
        <v>1.84</v>
      </c>
      <c r="F250" s="28">
        <v>0.64</v>
      </c>
      <c r="G250" s="28">
        <v>12.56</v>
      </c>
      <c r="H250" s="28">
        <v>64.33</v>
      </c>
      <c r="I250" s="28">
        <v>0</v>
      </c>
      <c r="J250" s="39" t="s">
        <v>25</v>
      </c>
    </row>
    <row r="251" customHeight="1" spans="2:10">
      <c r="B251" s="91" t="s">
        <v>28</v>
      </c>
      <c r="C251" s="71" t="s">
        <v>54</v>
      </c>
      <c r="D251" s="28">
        <v>150</v>
      </c>
      <c r="E251" s="28">
        <v>0.615</v>
      </c>
      <c r="F251" s="28">
        <v>0.12</v>
      </c>
      <c r="G251" s="28">
        <v>19.65</v>
      </c>
      <c r="H251" s="28">
        <v>82.5</v>
      </c>
      <c r="I251" s="28">
        <v>0</v>
      </c>
      <c r="J251" s="39" t="s">
        <v>55</v>
      </c>
    </row>
    <row r="252" customHeight="1" spans="2:10">
      <c r="B252" s="24"/>
      <c r="C252" s="24" t="s">
        <v>149</v>
      </c>
      <c r="D252" s="28">
        <v>30</v>
      </c>
      <c r="E252" s="28">
        <v>1.87</v>
      </c>
      <c r="F252" s="28">
        <v>2.95</v>
      </c>
      <c r="G252" s="28">
        <v>18.72</v>
      </c>
      <c r="H252" s="28">
        <v>104.27</v>
      </c>
      <c r="I252" s="28">
        <v>0</v>
      </c>
      <c r="J252" s="39"/>
    </row>
    <row r="253" customHeight="1" spans="2:10">
      <c r="B253" s="88" t="s">
        <v>31</v>
      </c>
      <c r="C253" s="88"/>
      <c r="D253" s="89">
        <f>SUM(D246:D252)</f>
        <v>525</v>
      </c>
      <c r="E253" s="89">
        <f>SUM(E246:E252)</f>
        <v>18.465</v>
      </c>
      <c r="F253" s="89">
        <f>SUM(F246:F252)</f>
        <v>14.22</v>
      </c>
      <c r="G253" s="89">
        <f>SUM(G246:G252)</f>
        <v>77.74</v>
      </c>
      <c r="H253" s="89">
        <f>SUM(H246:H252)</f>
        <v>527.83</v>
      </c>
      <c r="I253" s="89">
        <f>SUM(I246:I252)</f>
        <v>1.745</v>
      </c>
      <c r="J253" s="39"/>
    </row>
    <row r="254" customHeight="1" spans="2:10">
      <c r="B254" s="91"/>
      <c r="C254" s="71"/>
      <c r="D254" s="28"/>
      <c r="E254" s="28"/>
      <c r="F254" s="28"/>
      <c r="G254" s="28"/>
      <c r="H254" s="28"/>
      <c r="I254" s="28"/>
      <c r="J254" s="39"/>
    </row>
    <row r="255" customHeight="1" spans="2:10">
      <c r="B255" s="24"/>
      <c r="C255" s="24"/>
      <c r="D255" s="28"/>
      <c r="E255" s="28"/>
      <c r="F255" s="28"/>
      <c r="G255" s="28"/>
      <c r="H255" s="28"/>
      <c r="I255" s="28"/>
      <c r="J255" s="39"/>
    </row>
    <row r="256" customHeight="1" spans="2:10">
      <c r="B256" s="24" t="s">
        <v>32</v>
      </c>
      <c r="C256" s="24"/>
      <c r="D256" s="28"/>
      <c r="E256" s="28"/>
      <c r="F256" s="28"/>
      <c r="G256" s="28"/>
      <c r="H256" s="28"/>
      <c r="I256" s="28"/>
      <c r="J256" s="39"/>
    </row>
    <row r="257" ht="36" spans="2:10">
      <c r="B257" s="24"/>
      <c r="C257" s="27" t="s">
        <v>150</v>
      </c>
      <c r="D257" s="28">
        <v>150</v>
      </c>
      <c r="E257" s="28">
        <v>1.5</v>
      </c>
      <c r="F257" s="28">
        <v>1.68</v>
      </c>
      <c r="G257" s="28">
        <v>10.2</v>
      </c>
      <c r="H257" s="28">
        <v>61.95</v>
      </c>
      <c r="I257" s="28">
        <v>4.95</v>
      </c>
      <c r="J257" s="39" t="s">
        <v>77</v>
      </c>
    </row>
    <row r="258" customHeight="1" spans="2:10">
      <c r="B258" s="24"/>
      <c r="C258" s="24" t="s">
        <v>151</v>
      </c>
      <c r="D258" s="28">
        <v>150</v>
      </c>
      <c r="E258" s="28">
        <v>6.37</v>
      </c>
      <c r="F258" s="28">
        <v>6.52</v>
      </c>
      <c r="G258" s="28">
        <v>1.64</v>
      </c>
      <c r="H258" s="28">
        <v>146.24</v>
      </c>
      <c r="I258" s="28">
        <v>2.46</v>
      </c>
      <c r="J258" s="39" t="s">
        <v>152</v>
      </c>
    </row>
    <row r="259" customHeight="1" spans="2:10">
      <c r="B259" s="24"/>
      <c r="C259" s="24" t="s">
        <v>39</v>
      </c>
      <c r="D259" s="28">
        <v>150</v>
      </c>
      <c r="E259" s="28">
        <v>0.78</v>
      </c>
      <c r="F259" s="28">
        <v>0</v>
      </c>
      <c r="G259" s="28">
        <v>20.22</v>
      </c>
      <c r="H259" s="28">
        <v>80.58</v>
      </c>
      <c r="I259" s="28">
        <v>0.6</v>
      </c>
      <c r="J259" s="39" t="s">
        <v>40</v>
      </c>
    </row>
    <row r="260" customHeight="1" spans="2:10">
      <c r="B260" s="24"/>
      <c r="C260" s="24" t="s">
        <v>41</v>
      </c>
      <c r="D260" s="28">
        <v>40</v>
      </c>
      <c r="E260" s="28">
        <v>2.4</v>
      </c>
      <c r="F260" s="28">
        <v>0.4</v>
      </c>
      <c r="G260" s="28">
        <v>17.73</v>
      </c>
      <c r="H260" s="28">
        <v>75.6</v>
      </c>
      <c r="I260" s="28">
        <v>0</v>
      </c>
      <c r="J260" s="39" t="s">
        <v>42</v>
      </c>
    </row>
    <row r="261" customHeight="1" spans="2:10">
      <c r="B261" s="24"/>
      <c r="C261" s="24"/>
      <c r="D261" s="28"/>
      <c r="E261" s="28"/>
      <c r="F261" s="28"/>
      <c r="G261" s="28"/>
      <c r="H261" s="28"/>
      <c r="I261" s="28"/>
      <c r="J261" s="39"/>
    </row>
    <row r="262" customHeight="1" spans="2:10">
      <c r="B262" s="24"/>
      <c r="C262" s="24"/>
      <c r="D262" s="28"/>
      <c r="E262" s="28"/>
      <c r="F262" s="28"/>
      <c r="G262" s="28"/>
      <c r="H262" s="28"/>
      <c r="I262" s="28"/>
      <c r="J262" s="39"/>
    </row>
    <row r="263" customHeight="1" spans="2:10">
      <c r="B263" s="24"/>
      <c r="C263" s="24"/>
      <c r="D263" s="28"/>
      <c r="E263" s="28"/>
      <c r="F263" s="28"/>
      <c r="G263" s="28"/>
      <c r="H263" s="28"/>
      <c r="I263" s="28"/>
      <c r="J263" s="39"/>
    </row>
    <row r="264" customHeight="1" spans="2:10">
      <c r="B264" s="24"/>
      <c r="C264" s="24"/>
      <c r="D264" s="28"/>
      <c r="E264" s="28"/>
      <c r="F264" s="28"/>
      <c r="G264" s="28"/>
      <c r="H264" s="28"/>
      <c r="I264" s="28"/>
      <c r="J264" s="39"/>
    </row>
    <row r="265" customHeight="1" spans="2:10">
      <c r="B265" s="88" t="s">
        <v>31</v>
      </c>
      <c r="C265" s="88"/>
      <c r="D265" s="90">
        <f>SUM(D257:D264)</f>
        <v>490</v>
      </c>
      <c r="E265" s="90">
        <f t="shared" ref="E265:I265" si="16">SUM(E257:E264)</f>
        <v>11.05</v>
      </c>
      <c r="F265" s="90">
        <f t="shared" si="16"/>
        <v>8.6</v>
      </c>
      <c r="G265" s="90">
        <f t="shared" si="16"/>
        <v>49.79</v>
      </c>
      <c r="H265" s="90">
        <f t="shared" si="16"/>
        <v>364.37</v>
      </c>
      <c r="I265" s="90">
        <f t="shared" si="16"/>
        <v>8.01</v>
      </c>
      <c r="J265" s="39"/>
    </row>
    <row r="266" customHeight="1" spans="2:10">
      <c r="B266" s="88"/>
      <c r="C266" s="88"/>
      <c r="D266" s="90"/>
      <c r="E266" s="90"/>
      <c r="F266" s="90"/>
      <c r="G266" s="90"/>
      <c r="H266" s="90"/>
      <c r="I266" s="90"/>
      <c r="J266" s="39"/>
    </row>
    <row r="267" customHeight="1" spans="2:10">
      <c r="B267" s="24" t="s">
        <v>43</v>
      </c>
      <c r="C267" s="24" t="s">
        <v>153</v>
      </c>
      <c r="D267" s="28">
        <v>60</v>
      </c>
      <c r="E267" s="28">
        <v>21.6</v>
      </c>
      <c r="F267" s="28">
        <v>15.8</v>
      </c>
      <c r="G267" s="28">
        <v>3.91</v>
      </c>
      <c r="H267" s="28">
        <v>244</v>
      </c>
      <c r="I267" s="28">
        <v>0.442</v>
      </c>
      <c r="J267" s="39" t="s">
        <v>154</v>
      </c>
    </row>
    <row r="268" customHeight="1" spans="2:10">
      <c r="B268" s="24"/>
      <c r="C268" s="24" t="s">
        <v>24</v>
      </c>
      <c r="D268" s="28">
        <v>30</v>
      </c>
      <c r="E268" s="28">
        <v>1.84</v>
      </c>
      <c r="F268" s="28">
        <v>0.64</v>
      </c>
      <c r="G268" s="28">
        <v>12.56</v>
      </c>
      <c r="H268" s="28">
        <v>64.33</v>
      </c>
      <c r="I268" s="28">
        <v>0</v>
      </c>
      <c r="J268" s="39" t="s">
        <v>25</v>
      </c>
    </row>
    <row r="269" customHeight="1" spans="2:10">
      <c r="B269" s="24"/>
      <c r="C269" s="24" t="s">
        <v>84</v>
      </c>
      <c r="D269" s="28">
        <v>150</v>
      </c>
      <c r="E269" s="28">
        <v>9</v>
      </c>
      <c r="F269" s="28">
        <v>2.29</v>
      </c>
      <c r="G269" s="28">
        <v>9.75</v>
      </c>
      <c r="H269" s="28">
        <v>36.96</v>
      </c>
      <c r="I269" s="28">
        <v>4.5</v>
      </c>
      <c r="J269" s="39" t="s">
        <v>69</v>
      </c>
    </row>
    <row r="270" customHeight="1" spans="2:10">
      <c r="B270" s="24"/>
      <c r="C270" s="24"/>
      <c r="D270" s="28"/>
      <c r="E270" s="28"/>
      <c r="F270" s="28"/>
      <c r="G270" s="28"/>
      <c r="H270" s="28"/>
      <c r="I270" s="28"/>
      <c r="J270" s="39"/>
    </row>
    <row r="271" customHeight="1" spans="2:10">
      <c r="B271" s="24"/>
      <c r="C271" s="24"/>
      <c r="D271" s="28"/>
      <c r="E271" s="28"/>
      <c r="F271" s="28"/>
      <c r="G271" s="28"/>
      <c r="H271" s="28"/>
      <c r="I271" s="28"/>
      <c r="J271" s="39"/>
    </row>
    <row r="272" customHeight="1" spans="2:10">
      <c r="B272" s="24"/>
      <c r="C272" s="24"/>
      <c r="D272" s="28"/>
      <c r="E272" s="28"/>
      <c r="F272" s="28"/>
      <c r="G272" s="28"/>
      <c r="H272" s="28"/>
      <c r="I272" s="28"/>
      <c r="J272" s="39"/>
    </row>
    <row r="273" customHeight="1" spans="2:10">
      <c r="B273" s="24"/>
      <c r="C273" s="24"/>
      <c r="D273" s="28"/>
      <c r="E273" s="28"/>
      <c r="F273" s="28"/>
      <c r="G273" s="28"/>
      <c r="H273" s="28"/>
      <c r="I273" s="28"/>
      <c r="J273" s="39"/>
    </row>
    <row r="274" customHeight="1" spans="2:10">
      <c r="B274" s="88" t="s">
        <v>31</v>
      </c>
      <c r="C274" s="88"/>
      <c r="D274" s="89">
        <f>SUM(D267:D273)</f>
        <v>240</v>
      </c>
      <c r="E274" s="89">
        <f>SUM(E267:E273)</f>
        <v>32.44</v>
      </c>
      <c r="F274" s="89">
        <f>SUM(F267:F273)</f>
        <v>18.73</v>
      </c>
      <c r="G274" s="89">
        <f>SUM(G267:G273)</f>
        <v>26.22</v>
      </c>
      <c r="H274" s="89">
        <f>SUM(H267:H273)</f>
        <v>345.29</v>
      </c>
      <c r="I274" s="89">
        <f>SUM(I267:I273)</f>
        <v>4.942</v>
      </c>
      <c r="J274" s="39"/>
    </row>
    <row r="275" customHeight="1" spans="2:10">
      <c r="B275" s="88" t="s">
        <v>99</v>
      </c>
      <c r="C275" s="88"/>
      <c r="D275" s="90">
        <f t="shared" ref="D275:I275" si="17">D274+D265+D253</f>
        <v>1255</v>
      </c>
      <c r="E275" s="90">
        <f t="shared" si="17"/>
        <v>61.955</v>
      </c>
      <c r="F275" s="90">
        <f t="shared" si="17"/>
        <v>41.55</v>
      </c>
      <c r="G275" s="90">
        <f t="shared" si="17"/>
        <v>153.75</v>
      </c>
      <c r="H275" s="90">
        <f t="shared" si="17"/>
        <v>1237.49</v>
      </c>
      <c r="I275" s="90">
        <f t="shared" si="17"/>
        <v>14.697</v>
      </c>
      <c r="J275" s="39"/>
    </row>
    <row r="276" customHeight="1" spans="2:10">
      <c r="B276" s="71"/>
      <c r="C276" s="71"/>
      <c r="D276" s="92"/>
      <c r="E276" s="92"/>
      <c r="F276" s="92"/>
      <c r="G276" s="92"/>
      <c r="H276" s="92"/>
      <c r="I276" s="92"/>
      <c r="J276" s="93"/>
    </row>
    <row r="277" customHeight="1" spans="2:10">
      <c r="B277" s="71"/>
      <c r="C277" s="71"/>
      <c r="D277" s="92"/>
      <c r="E277" s="92"/>
      <c r="F277" s="92"/>
      <c r="G277" s="92"/>
      <c r="H277" s="92"/>
      <c r="I277" s="92"/>
      <c r="J277" s="93"/>
    </row>
    <row r="278" customHeight="1" spans="2:10">
      <c r="B278" s="84" t="s">
        <v>155</v>
      </c>
      <c r="C278" s="24"/>
      <c r="D278" s="28"/>
      <c r="E278" s="28"/>
      <c r="F278" s="28"/>
      <c r="G278" s="28"/>
      <c r="H278" s="28"/>
      <c r="I278" s="28"/>
      <c r="J278" s="39"/>
    </row>
    <row r="279" customHeight="1" spans="2:10">
      <c r="B279" s="84"/>
      <c r="C279" s="24"/>
      <c r="D279" s="28"/>
      <c r="E279" s="28"/>
      <c r="F279" s="28"/>
      <c r="G279" s="28"/>
      <c r="H279" s="28"/>
      <c r="I279" s="28"/>
      <c r="J279" s="39"/>
    </row>
    <row r="280" customHeight="1" spans="2:10">
      <c r="B280" s="24" t="s">
        <v>19</v>
      </c>
      <c r="C280" s="24" t="s">
        <v>156</v>
      </c>
      <c r="D280" s="92">
        <v>150</v>
      </c>
      <c r="E280" s="28">
        <v>6.18</v>
      </c>
      <c r="F280" s="28">
        <v>5.67</v>
      </c>
      <c r="G280" s="28">
        <v>25.25</v>
      </c>
      <c r="H280" s="28">
        <v>177.09</v>
      </c>
      <c r="I280" s="28">
        <v>5.28</v>
      </c>
      <c r="J280" s="39" t="s">
        <v>126</v>
      </c>
    </row>
    <row r="281" customHeight="1" spans="2:10">
      <c r="B281" s="24"/>
      <c r="C281" s="24" t="s">
        <v>89</v>
      </c>
      <c r="D281" s="28">
        <v>150</v>
      </c>
      <c r="E281" s="28">
        <v>3.78</v>
      </c>
      <c r="F281" s="28">
        <v>3.29</v>
      </c>
      <c r="G281" s="28">
        <v>15.55</v>
      </c>
      <c r="H281" s="28">
        <v>106.8</v>
      </c>
      <c r="I281" s="28">
        <v>1.44</v>
      </c>
      <c r="J281" s="39" t="s">
        <v>53</v>
      </c>
    </row>
    <row r="282" customHeight="1" spans="2:10">
      <c r="B282" s="24"/>
      <c r="C282" s="24" t="s">
        <v>26</v>
      </c>
      <c r="D282" s="28">
        <v>7</v>
      </c>
      <c r="E282" s="28">
        <v>5.81</v>
      </c>
      <c r="F282" s="28">
        <v>0.7</v>
      </c>
      <c r="G282" s="28">
        <v>0.7</v>
      </c>
      <c r="H282" s="28">
        <v>52.36</v>
      </c>
      <c r="I282" s="28">
        <v>0</v>
      </c>
      <c r="J282" s="39" t="s">
        <v>27</v>
      </c>
    </row>
    <row r="283" customHeight="1" spans="2:10">
      <c r="B283" s="24"/>
      <c r="C283" s="24" t="s">
        <v>90</v>
      </c>
      <c r="D283" s="28">
        <v>8</v>
      </c>
      <c r="E283" s="28">
        <v>1.04</v>
      </c>
      <c r="F283" s="28">
        <v>1.07</v>
      </c>
      <c r="G283" s="28">
        <v>0</v>
      </c>
      <c r="H283" s="28">
        <v>14.08</v>
      </c>
      <c r="I283" s="28">
        <v>0.11</v>
      </c>
      <c r="J283" s="39" t="s">
        <v>91</v>
      </c>
    </row>
    <row r="284" customHeight="1" spans="2:10">
      <c r="B284" s="24"/>
      <c r="C284" s="24" t="s">
        <v>24</v>
      </c>
      <c r="D284" s="28">
        <v>30</v>
      </c>
      <c r="E284" s="28">
        <v>1.84</v>
      </c>
      <c r="F284" s="28">
        <v>0.64</v>
      </c>
      <c r="G284" s="28">
        <v>12.56</v>
      </c>
      <c r="H284" s="28">
        <v>64.33</v>
      </c>
      <c r="I284" s="28">
        <v>0</v>
      </c>
      <c r="J284" s="39" t="s">
        <v>25</v>
      </c>
    </row>
    <row r="285" customHeight="1" spans="2:10">
      <c r="B285" s="91" t="s">
        <v>28</v>
      </c>
      <c r="C285" s="71" t="s">
        <v>102</v>
      </c>
      <c r="D285" s="28">
        <v>200</v>
      </c>
      <c r="E285" s="28">
        <v>3</v>
      </c>
      <c r="F285" s="28">
        <v>1</v>
      </c>
      <c r="G285" s="28">
        <v>42</v>
      </c>
      <c r="H285" s="28">
        <v>190</v>
      </c>
      <c r="I285" s="28">
        <v>0</v>
      </c>
      <c r="J285" s="39"/>
    </row>
    <row r="286" customHeight="1" spans="2:10">
      <c r="B286" s="24"/>
      <c r="C286" s="24"/>
      <c r="D286" s="28"/>
      <c r="E286" s="28"/>
      <c r="F286" s="28"/>
      <c r="G286" s="28"/>
      <c r="H286" s="28"/>
      <c r="I286" s="28"/>
      <c r="J286" s="39"/>
    </row>
    <row r="287" customHeight="1" spans="2:10">
      <c r="B287" s="88" t="s">
        <v>31</v>
      </c>
      <c r="C287" s="88"/>
      <c r="D287" s="90">
        <f>D286+D285+D284+D283+D282+D281+D280</f>
        <v>545</v>
      </c>
      <c r="E287" s="90">
        <f t="shared" ref="E287:I287" si="18">E286+E285+E284+E283+E282+E281+E280</f>
        <v>21.65</v>
      </c>
      <c r="F287" s="90">
        <f t="shared" si="18"/>
        <v>12.37</v>
      </c>
      <c r="G287" s="90">
        <f t="shared" si="18"/>
        <v>96.06</v>
      </c>
      <c r="H287" s="90">
        <f t="shared" si="18"/>
        <v>604.66</v>
      </c>
      <c r="I287" s="90">
        <f t="shared" si="18"/>
        <v>6.83</v>
      </c>
      <c r="J287" s="39"/>
    </row>
    <row r="288" customHeight="1" spans="2:10">
      <c r="B288" s="88"/>
      <c r="C288" s="88"/>
      <c r="D288" s="90"/>
      <c r="E288" s="90"/>
      <c r="F288" s="90"/>
      <c r="G288" s="90"/>
      <c r="H288" s="90"/>
      <c r="I288" s="90"/>
      <c r="J288" s="39"/>
    </row>
    <row r="289" customHeight="1" spans="2:10">
      <c r="B289" s="24" t="s">
        <v>32</v>
      </c>
      <c r="C289" s="24"/>
      <c r="D289" s="28"/>
      <c r="E289" s="28"/>
      <c r="F289" s="28"/>
      <c r="G289" s="28"/>
      <c r="H289" s="28"/>
      <c r="I289" s="28"/>
      <c r="J289" s="39"/>
    </row>
    <row r="290" ht="33" customHeight="1" spans="2:10">
      <c r="B290" s="24"/>
      <c r="C290" s="27" t="s">
        <v>157</v>
      </c>
      <c r="D290" s="28">
        <v>150</v>
      </c>
      <c r="E290" s="28">
        <v>2.61</v>
      </c>
      <c r="F290" s="28">
        <v>0.405</v>
      </c>
      <c r="G290" s="28">
        <v>10.89</v>
      </c>
      <c r="H290" s="28">
        <v>64.23</v>
      </c>
      <c r="I290" s="28">
        <v>2.22</v>
      </c>
      <c r="J290" s="39" t="s">
        <v>158</v>
      </c>
    </row>
    <row r="291" customHeight="1" spans="2:10">
      <c r="B291" s="24"/>
      <c r="C291" s="27" t="s">
        <v>60</v>
      </c>
      <c r="D291" s="28">
        <v>60</v>
      </c>
      <c r="E291" s="28">
        <v>12.73</v>
      </c>
      <c r="F291" s="28">
        <v>12.52</v>
      </c>
      <c r="G291" s="28">
        <v>10.92</v>
      </c>
      <c r="H291" s="28">
        <v>227.91</v>
      </c>
      <c r="I291" s="28">
        <v>6.52</v>
      </c>
      <c r="J291" s="39" t="s">
        <v>159</v>
      </c>
    </row>
    <row r="292" customHeight="1" spans="2:10">
      <c r="B292" s="24"/>
      <c r="C292" s="24" t="s">
        <v>160</v>
      </c>
      <c r="D292" s="28">
        <v>120</v>
      </c>
      <c r="E292" s="28">
        <v>3.03</v>
      </c>
      <c r="F292" s="28">
        <v>3.89</v>
      </c>
      <c r="G292" s="28">
        <v>18.32</v>
      </c>
      <c r="H292" s="28">
        <v>125.55</v>
      </c>
      <c r="I292" s="28">
        <v>20.8</v>
      </c>
      <c r="J292" s="39" t="s">
        <v>59</v>
      </c>
    </row>
    <row r="293" customHeight="1" spans="2:10">
      <c r="B293" s="24"/>
      <c r="C293" s="24" t="s">
        <v>161</v>
      </c>
      <c r="D293" s="28">
        <v>45</v>
      </c>
      <c r="E293" s="28">
        <v>5.57</v>
      </c>
      <c r="F293" s="28">
        <v>5.41</v>
      </c>
      <c r="G293" s="28">
        <v>0.9</v>
      </c>
      <c r="H293" s="28">
        <v>74.66</v>
      </c>
      <c r="I293" s="28">
        <v>0.99</v>
      </c>
      <c r="J293" s="39"/>
    </row>
    <row r="294" customHeight="1" spans="2:10">
      <c r="B294" s="24"/>
      <c r="C294" s="24" t="s">
        <v>39</v>
      </c>
      <c r="D294" s="28">
        <v>150</v>
      </c>
      <c r="E294" s="28">
        <v>0.78</v>
      </c>
      <c r="F294" s="28">
        <v>0</v>
      </c>
      <c r="G294" s="28">
        <v>20.22</v>
      </c>
      <c r="H294" s="28">
        <v>80.58</v>
      </c>
      <c r="I294" s="28">
        <v>0.6</v>
      </c>
      <c r="J294" s="39" t="s">
        <v>40</v>
      </c>
    </row>
    <row r="295" customHeight="1" spans="2:10">
      <c r="B295" s="24"/>
      <c r="C295" s="24" t="s">
        <v>41</v>
      </c>
      <c r="D295" s="28">
        <v>40</v>
      </c>
      <c r="E295" s="28">
        <v>2.4</v>
      </c>
      <c r="F295" s="28">
        <v>0.4</v>
      </c>
      <c r="G295" s="28">
        <v>17.73</v>
      </c>
      <c r="H295" s="28">
        <v>75.6</v>
      </c>
      <c r="I295" s="28">
        <v>0</v>
      </c>
      <c r="J295" s="39" t="s">
        <v>42</v>
      </c>
    </row>
    <row r="296" customHeight="1" spans="2:10">
      <c r="B296" s="24"/>
      <c r="C296" s="24"/>
      <c r="D296" s="28"/>
      <c r="E296" s="28"/>
      <c r="F296" s="28"/>
      <c r="G296" s="28"/>
      <c r="H296" s="28"/>
      <c r="I296" s="28"/>
      <c r="J296" s="39"/>
    </row>
    <row r="297" customHeight="1" spans="2:10">
      <c r="B297" s="24"/>
      <c r="C297" s="24"/>
      <c r="D297" s="28"/>
      <c r="E297" s="28"/>
      <c r="F297" s="28"/>
      <c r="G297" s="28"/>
      <c r="H297" s="28"/>
      <c r="I297" s="28"/>
      <c r="J297" s="39"/>
    </row>
    <row r="298" customHeight="1" spans="2:10">
      <c r="B298" s="88" t="s">
        <v>31</v>
      </c>
      <c r="C298" s="88"/>
      <c r="D298" s="89">
        <f>SUM(D290:D297)</f>
        <v>565</v>
      </c>
      <c r="E298" s="89">
        <f>SUM(E290:E297)</f>
        <v>27.12</v>
      </c>
      <c r="F298" s="89">
        <f>SUM(F290:F297)</f>
        <v>22.625</v>
      </c>
      <c r="G298" s="89">
        <f>SUM(G290:G297)</f>
        <v>78.98</v>
      </c>
      <c r="H298" s="89">
        <f>SUM(H290:H297)</f>
        <v>648.53</v>
      </c>
      <c r="I298" s="89">
        <f>SUM(I290:I297)</f>
        <v>31.13</v>
      </c>
      <c r="J298" s="39"/>
    </row>
    <row r="299" customHeight="1" spans="2:11">
      <c r="B299" s="88"/>
      <c r="C299" s="88"/>
      <c r="D299" s="90"/>
      <c r="E299" s="90"/>
      <c r="F299" s="90"/>
      <c r="G299" s="90"/>
      <c r="H299" s="90"/>
      <c r="I299" s="90"/>
      <c r="J299" s="39"/>
      <c r="K299" s="8" t="s">
        <v>97</v>
      </c>
    </row>
    <row r="300" customHeight="1" spans="2:10">
      <c r="B300" s="71"/>
      <c r="C300" s="71"/>
      <c r="D300" s="92"/>
      <c r="E300" s="92"/>
      <c r="F300" s="92"/>
      <c r="G300" s="92"/>
      <c r="H300" s="92"/>
      <c r="I300" s="92"/>
      <c r="J300" s="93"/>
    </row>
    <row r="301" customHeight="1" spans="2:10">
      <c r="B301" s="71"/>
      <c r="C301" s="71"/>
      <c r="D301" s="92"/>
      <c r="E301" s="92"/>
      <c r="F301" s="92"/>
      <c r="G301" s="92"/>
      <c r="H301" s="92"/>
      <c r="I301" s="92"/>
      <c r="J301" s="93"/>
    </row>
    <row r="302" customHeight="1" spans="2:10">
      <c r="B302" s="24" t="s">
        <v>43</v>
      </c>
      <c r="C302" s="27" t="s">
        <v>162</v>
      </c>
      <c r="D302" s="96">
        <v>70</v>
      </c>
      <c r="E302" s="96">
        <v>6.02</v>
      </c>
      <c r="F302" s="96">
        <v>5.49</v>
      </c>
      <c r="G302" s="96">
        <v>32.3</v>
      </c>
      <c r="H302" s="96">
        <v>203.49</v>
      </c>
      <c r="I302" s="96">
        <v>0.09</v>
      </c>
      <c r="J302" s="39" t="s">
        <v>108</v>
      </c>
    </row>
    <row r="303" customHeight="1" spans="2:10">
      <c r="B303" s="24"/>
      <c r="C303" s="24" t="s">
        <v>163</v>
      </c>
      <c r="D303" s="28">
        <v>150</v>
      </c>
      <c r="E303" s="28">
        <v>0.16</v>
      </c>
      <c r="F303" s="28">
        <v>3.05</v>
      </c>
      <c r="G303" s="28">
        <v>9.96</v>
      </c>
      <c r="H303" s="28">
        <v>39.44</v>
      </c>
      <c r="I303" s="28">
        <v>3.05</v>
      </c>
      <c r="J303" s="39" t="s">
        <v>69</v>
      </c>
    </row>
    <row r="304" customHeight="1" spans="2:10">
      <c r="B304" s="24"/>
      <c r="C304" s="24"/>
      <c r="D304" s="28"/>
      <c r="E304" s="28"/>
      <c r="F304" s="28"/>
      <c r="G304" s="28"/>
      <c r="H304" s="28"/>
      <c r="I304" s="28"/>
      <c r="J304" s="39"/>
    </row>
    <row r="305" customHeight="1" spans="2:10">
      <c r="B305" s="24"/>
      <c r="C305" s="24"/>
      <c r="D305" s="28"/>
      <c r="E305" s="28"/>
      <c r="F305" s="28"/>
      <c r="G305" s="28"/>
      <c r="H305" s="28"/>
      <c r="I305" s="28"/>
      <c r="J305" s="39"/>
    </row>
    <row r="306" customHeight="1" spans="2:10">
      <c r="B306" s="24"/>
      <c r="C306" s="24"/>
      <c r="D306" s="28"/>
      <c r="E306" s="28"/>
      <c r="F306" s="28"/>
      <c r="G306" s="28"/>
      <c r="H306" s="28"/>
      <c r="I306" s="28"/>
      <c r="J306" s="39"/>
    </row>
    <row r="307" customHeight="1" spans="2:10">
      <c r="B307" s="24"/>
      <c r="C307" s="24"/>
      <c r="D307" s="28"/>
      <c r="E307" s="28"/>
      <c r="F307" s="28"/>
      <c r="G307" s="28"/>
      <c r="H307" s="28"/>
      <c r="I307" s="28"/>
      <c r="J307" s="39"/>
    </row>
    <row r="308" customHeight="1" spans="2:10">
      <c r="B308" s="88" t="s">
        <v>31</v>
      </c>
      <c r="C308" s="88"/>
      <c r="D308" s="90">
        <f>SUM(D302:D307)</f>
        <v>220</v>
      </c>
      <c r="E308" s="90">
        <f>SUM(E302:E306)</f>
        <v>6.18</v>
      </c>
      <c r="F308" s="90">
        <f>SUM(F302:F306)</f>
        <v>8.54</v>
      </c>
      <c r="G308" s="90">
        <f>SUM(G302:G306)</f>
        <v>42.26</v>
      </c>
      <c r="H308" s="90">
        <f>SUM(H302:H304)</f>
        <v>242.93</v>
      </c>
      <c r="I308" s="90">
        <f>SUM(I302:I306)</f>
        <v>3.14</v>
      </c>
      <c r="J308" s="39"/>
    </row>
    <row r="309" customHeight="1" spans="2:10">
      <c r="B309" s="88" t="s">
        <v>110</v>
      </c>
      <c r="C309" s="88"/>
      <c r="D309" s="90">
        <f t="shared" ref="D309:I309" si="19">D308+D298+D287</f>
        <v>1330</v>
      </c>
      <c r="E309" s="90">
        <f t="shared" si="19"/>
        <v>54.95</v>
      </c>
      <c r="F309" s="90">
        <f t="shared" si="19"/>
        <v>43.535</v>
      </c>
      <c r="G309" s="90">
        <f t="shared" si="19"/>
        <v>217.3</v>
      </c>
      <c r="H309" s="90">
        <f t="shared" si="19"/>
        <v>1496.12</v>
      </c>
      <c r="I309" s="90">
        <f t="shared" si="19"/>
        <v>41.1</v>
      </c>
      <c r="J309" s="39"/>
    </row>
    <row r="310" customHeight="1" spans="2:10">
      <c r="B310" s="88" t="s">
        <v>111</v>
      </c>
      <c r="C310" s="88"/>
      <c r="D310" s="90">
        <f t="shared" ref="D310:I310" si="20">D309+D275+D242+D211+D184</f>
        <v>5977</v>
      </c>
      <c r="E310" s="90">
        <f t="shared" si="20"/>
        <v>283.314</v>
      </c>
      <c r="F310" s="90">
        <f t="shared" si="20"/>
        <v>203.105</v>
      </c>
      <c r="G310" s="90">
        <f t="shared" si="20"/>
        <v>899.161</v>
      </c>
      <c r="H310" s="90">
        <f t="shared" si="20"/>
        <v>6352.92</v>
      </c>
      <c r="I310" s="90">
        <f t="shared" si="20"/>
        <v>422.312</v>
      </c>
      <c r="J310" s="39"/>
    </row>
    <row r="311" s="80" customFormat="1" customHeight="1" spans="2:10">
      <c r="B311" s="119" t="s">
        <v>112</v>
      </c>
      <c r="C311" s="45"/>
      <c r="D311" s="120"/>
      <c r="E311" s="121"/>
      <c r="F311" s="121"/>
      <c r="G311" s="121"/>
      <c r="H311" s="121"/>
      <c r="I311" s="121"/>
      <c r="J311" s="130"/>
    </row>
    <row r="312" s="80" customFormat="1" customHeight="1" spans="2:10">
      <c r="B312" s="122" t="s">
        <v>113</v>
      </c>
      <c r="C312" s="47"/>
      <c r="D312" s="123"/>
      <c r="E312" s="124"/>
      <c r="F312" s="124"/>
      <c r="G312" s="124"/>
      <c r="H312" s="124"/>
      <c r="I312" s="124"/>
      <c r="J312" s="131"/>
    </row>
    <row r="313" s="80" customFormat="1" customHeight="1" spans="2:10">
      <c r="B313" s="119" t="s">
        <v>114</v>
      </c>
      <c r="C313" s="125"/>
      <c r="D313" s="120"/>
      <c r="E313" s="121"/>
      <c r="F313" s="121"/>
      <c r="G313" s="121"/>
      <c r="H313" s="121"/>
      <c r="I313" s="121"/>
      <c r="J313" s="130"/>
    </row>
    <row r="314" s="80" customFormat="1" customHeight="1" spans="2:10">
      <c r="B314" s="126" t="s">
        <v>115</v>
      </c>
      <c r="C314" s="127"/>
      <c r="D314" s="128"/>
      <c r="J314" s="132"/>
    </row>
    <row r="315" s="80" customFormat="1" customHeight="1" spans="2:10">
      <c r="B315" s="126" t="s">
        <v>116</v>
      </c>
      <c r="C315" s="127"/>
      <c r="D315" s="128"/>
      <c r="J315" s="132"/>
    </row>
    <row r="316" s="80" customFormat="1" customHeight="1" spans="2:10">
      <c r="B316" s="122" t="s">
        <v>117</v>
      </c>
      <c r="C316" s="129"/>
      <c r="D316" s="123"/>
      <c r="E316" s="124"/>
      <c r="F316" s="124"/>
      <c r="G316" s="124"/>
      <c r="H316" s="124"/>
      <c r="I316" s="124"/>
      <c r="J316" s="131"/>
    </row>
  </sheetData>
  <mergeCells count="4">
    <mergeCell ref="G3:J3"/>
    <mergeCell ref="C4:L4"/>
    <mergeCell ref="E6:G6"/>
    <mergeCell ref="E213:G213"/>
  </mergeCells>
  <pageMargins left="0.708661417322835" right="0" top="0.748031496062992" bottom="0.748031496062992" header="0.31496062992126" footer="0.31496062992126"/>
  <pageSetup paperSize="9" scale="85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5"/>
  <sheetViews>
    <sheetView tabSelected="1" zoomScale="85" zoomScaleNormal="85" topLeftCell="B1" workbookViewId="0">
      <selection activeCell="D19" sqref="D19"/>
    </sheetView>
  </sheetViews>
  <sheetFormatPr defaultColWidth="9.11111111111111" defaultRowHeight="18"/>
  <cols>
    <col min="1" max="1" width="0.333333333333333" style="7" hidden="1" customWidth="1"/>
    <col min="2" max="2" width="21.3333333333333" style="7" customWidth="1"/>
    <col min="3" max="3" width="43.4444444444444" style="8" customWidth="1"/>
    <col min="4" max="4" width="10.1111111111111" style="9" customWidth="1"/>
    <col min="5" max="5" width="9.44444444444444" style="7" customWidth="1"/>
    <col min="6" max="6" width="9.88888888888889" style="7" customWidth="1"/>
    <col min="7" max="7" width="9.11111111111111" style="7" customWidth="1"/>
    <col min="8" max="8" width="13.5555555555556" style="7" customWidth="1"/>
    <col min="9" max="9" width="11.8888888888889" style="7" customWidth="1"/>
    <col min="10" max="10" width="18.3333333333333" style="10" customWidth="1"/>
    <col min="11" max="11" width="0.111111111111111" style="7" customWidth="1"/>
    <col min="12" max="16384" width="9.11111111111111" style="7"/>
  </cols>
  <sheetData>
    <row r="1" spans="2:12">
      <c r="B1" s="8"/>
      <c r="D1" s="11"/>
      <c r="E1" s="8"/>
      <c r="F1" s="8"/>
      <c r="G1" s="8"/>
      <c r="H1" s="8"/>
      <c r="I1" s="8"/>
      <c r="J1" s="32"/>
      <c r="K1" s="8"/>
      <c r="L1" s="8"/>
    </row>
    <row r="2" spans="2:12">
      <c r="B2" s="8"/>
      <c r="C2" s="8"/>
      <c r="D2" s="11"/>
      <c r="E2" s="8"/>
      <c r="F2" s="8"/>
      <c r="G2" s="8"/>
      <c r="H2" s="8"/>
      <c r="I2" s="8"/>
      <c r="J2" s="33" t="s">
        <v>164</v>
      </c>
      <c r="K2" s="8"/>
      <c r="L2" s="8"/>
    </row>
    <row r="3" spans="2:12">
      <c r="B3" s="8"/>
      <c r="C3" s="8"/>
      <c r="D3" s="11"/>
      <c r="E3" s="8"/>
      <c r="F3" s="8"/>
      <c r="G3" s="8"/>
      <c r="H3" s="8"/>
      <c r="I3" s="34" t="s">
        <v>165</v>
      </c>
      <c r="J3" s="34"/>
      <c r="K3" s="34"/>
      <c r="L3" s="34"/>
    </row>
    <row r="4" spans="2:12">
      <c r="B4" s="8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</row>
    <row r="5" spans="2:12">
      <c r="B5" s="8"/>
      <c r="C5" s="8"/>
      <c r="D5" s="11"/>
      <c r="E5" s="8"/>
      <c r="F5" s="8"/>
      <c r="G5" s="8"/>
      <c r="H5" s="8"/>
      <c r="I5" s="8"/>
      <c r="J5" s="33"/>
      <c r="K5" s="8"/>
      <c r="L5" s="8"/>
    </row>
    <row r="6" spans="2:12">
      <c r="B6" s="13" t="s">
        <v>3</v>
      </c>
      <c r="C6" s="14" t="s">
        <v>4</v>
      </c>
      <c r="D6" s="15" t="s">
        <v>5</v>
      </c>
      <c r="E6" s="16" t="s">
        <v>6</v>
      </c>
      <c r="F6" s="16"/>
      <c r="G6" s="16"/>
      <c r="H6" s="14" t="s">
        <v>7</v>
      </c>
      <c r="I6" s="13" t="s">
        <v>8</v>
      </c>
      <c r="J6" s="14" t="s">
        <v>9</v>
      </c>
      <c r="K6" s="8"/>
      <c r="L6" s="8"/>
    </row>
    <row r="7" spans="2:12">
      <c r="B7" s="17"/>
      <c r="C7" s="18" t="s">
        <v>10</v>
      </c>
      <c r="D7" s="19" t="s">
        <v>11</v>
      </c>
      <c r="E7" s="16" t="s">
        <v>12</v>
      </c>
      <c r="F7" s="16" t="s">
        <v>13</v>
      </c>
      <c r="G7" s="16" t="s">
        <v>14</v>
      </c>
      <c r="H7" s="18" t="s">
        <v>15</v>
      </c>
      <c r="I7" s="17" t="s">
        <v>16</v>
      </c>
      <c r="J7" s="18" t="s">
        <v>17</v>
      </c>
      <c r="K7" s="8"/>
      <c r="L7" s="8"/>
    </row>
    <row r="8" spans="2:12">
      <c r="B8" s="16" t="s">
        <v>18</v>
      </c>
      <c r="C8" s="20"/>
      <c r="D8" s="21"/>
      <c r="E8" s="20"/>
      <c r="F8" s="20"/>
      <c r="G8" s="20"/>
      <c r="H8" s="20"/>
      <c r="I8" s="20"/>
      <c r="J8" s="35"/>
      <c r="K8" s="8"/>
      <c r="L8" s="8"/>
    </row>
    <row r="9" spans="2:12">
      <c r="B9" s="20" t="s">
        <v>19</v>
      </c>
      <c r="C9" s="20" t="s">
        <v>20</v>
      </c>
      <c r="D9" s="21">
        <v>200</v>
      </c>
      <c r="E9" s="21">
        <v>8.24</v>
      </c>
      <c r="F9" s="21">
        <v>7.56</v>
      </c>
      <c r="G9" s="21">
        <v>33.27</v>
      </c>
      <c r="H9" s="21">
        <v>236.12</v>
      </c>
      <c r="I9" s="21">
        <v>7.04</v>
      </c>
      <c r="J9" s="36" t="s">
        <v>21</v>
      </c>
      <c r="K9" s="8"/>
      <c r="L9" s="8"/>
    </row>
    <row r="10" spans="2:12">
      <c r="B10" s="20"/>
      <c r="C10" s="20" t="s">
        <v>22</v>
      </c>
      <c r="D10" s="21">
        <v>180</v>
      </c>
      <c r="E10" s="21">
        <v>2.08</v>
      </c>
      <c r="F10" s="21">
        <v>2.39</v>
      </c>
      <c r="G10" s="21">
        <v>12.76</v>
      </c>
      <c r="H10" s="21">
        <v>84.01</v>
      </c>
      <c r="I10" s="21">
        <v>1.17</v>
      </c>
      <c r="J10" s="36" t="s">
        <v>23</v>
      </c>
      <c r="K10" s="8"/>
      <c r="L10" s="8"/>
    </row>
    <row r="11" spans="2:12">
      <c r="B11" s="20"/>
      <c r="C11" s="20" t="s">
        <v>24</v>
      </c>
      <c r="D11" s="21">
        <v>40</v>
      </c>
      <c r="E11" s="21">
        <v>2.25</v>
      </c>
      <c r="F11" s="21">
        <v>3.54</v>
      </c>
      <c r="G11" s="21">
        <v>22.47</v>
      </c>
      <c r="H11" s="21">
        <v>125.13</v>
      </c>
      <c r="I11" s="21">
        <v>6</v>
      </c>
      <c r="J11" s="36" t="s">
        <v>25</v>
      </c>
      <c r="K11" s="8"/>
      <c r="L11" s="8"/>
    </row>
    <row r="12" spans="2:12">
      <c r="B12" s="20"/>
      <c r="C12" s="20" t="s">
        <v>26</v>
      </c>
      <c r="D12" s="21">
        <v>8</v>
      </c>
      <c r="E12" s="21">
        <v>6.64</v>
      </c>
      <c r="F12" s="21">
        <v>0.8</v>
      </c>
      <c r="G12" s="21">
        <v>0.8</v>
      </c>
      <c r="H12" s="21">
        <v>59.84</v>
      </c>
      <c r="I12" s="21">
        <v>0</v>
      </c>
      <c r="J12" s="36" t="s">
        <v>27</v>
      </c>
      <c r="K12" s="8"/>
      <c r="L12" s="8"/>
    </row>
    <row r="13" spans="2:12">
      <c r="B13" s="20"/>
      <c r="C13" s="20"/>
      <c r="D13" s="21"/>
      <c r="E13" s="21"/>
      <c r="F13" s="21"/>
      <c r="G13" s="21"/>
      <c r="H13" s="21"/>
      <c r="I13" s="21"/>
      <c r="J13" s="36"/>
      <c r="K13" s="8"/>
      <c r="L13" s="8"/>
    </row>
    <row r="14" spans="2:12">
      <c r="B14" s="20"/>
      <c r="C14" s="20" t="s">
        <v>29</v>
      </c>
      <c r="D14" s="21">
        <v>180</v>
      </c>
      <c r="E14" s="21">
        <v>4.35</v>
      </c>
      <c r="F14" s="21">
        <v>3.75</v>
      </c>
      <c r="G14" s="21">
        <v>6.3</v>
      </c>
      <c r="H14" s="21">
        <v>76.003</v>
      </c>
      <c r="I14" s="21">
        <v>1.45</v>
      </c>
      <c r="J14" s="36" t="s">
        <v>30</v>
      </c>
      <c r="K14" s="8"/>
      <c r="L14" s="8"/>
    </row>
    <row r="15" spans="2:12">
      <c r="B15" s="22" t="s">
        <v>31</v>
      </c>
      <c r="C15" s="22"/>
      <c r="D15" s="23">
        <f>D14+D13+D12+D11+D10+D9</f>
        <v>608</v>
      </c>
      <c r="E15" s="23">
        <f>E14+E13+E12+E11+E10+E9</f>
        <v>23.56</v>
      </c>
      <c r="F15" s="23">
        <f t="shared" ref="F15:I15" si="0">F14+F13+F12+F11+F10+F9</f>
        <v>18.04</v>
      </c>
      <c r="G15" s="23">
        <f t="shared" si="0"/>
        <v>75.6</v>
      </c>
      <c r="H15" s="23">
        <f t="shared" si="0"/>
        <v>581.103</v>
      </c>
      <c r="I15" s="23">
        <f t="shared" si="0"/>
        <v>15.66</v>
      </c>
      <c r="J15" s="23"/>
      <c r="K15" s="8"/>
      <c r="L15" s="8"/>
    </row>
    <row r="16" s="1" customFormat="1" spans="2:12">
      <c r="B16" s="24" t="s">
        <v>32</v>
      </c>
      <c r="C16" s="25"/>
      <c r="D16" s="26"/>
      <c r="E16" s="26"/>
      <c r="F16" s="26"/>
      <c r="G16" s="26"/>
      <c r="H16" s="26"/>
      <c r="I16" s="26"/>
      <c r="J16" s="37"/>
      <c r="K16" s="38"/>
      <c r="L16" s="38"/>
    </row>
    <row r="17" s="1" customFormat="1" spans="2:12">
      <c r="B17" s="25"/>
      <c r="C17" s="27" t="s">
        <v>33</v>
      </c>
      <c r="D17" s="28">
        <v>200</v>
      </c>
      <c r="E17" s="28">
        <v>3.08</v>
      </c>
      <c r="F17" s="28">
        <v>1.74</v>
      </c>
      <c r="G17" s="28">
        <v>5.42</v>
      </c>
      <c r="H17" s="28">
        <v>64.98</v>
      </c>
      <c r="I17" s="28">
        <v>9.98</v>
      </c>
      <c r="J17" s="39" t="s">
        <v>34</v>
      </c>
      <c r="K17" s="38"/>
      <c r="L17" s="38"/>
    </row>
    <row r="18" spans="2:12">
      <c r="B18" s="20"/>
      <c r="C18" s="20" t="s">
        <v>166</v>
      </c>
      <c r="D18" s="21">
        <v>80</v>
      </c>
      <c r="E18" s="21">
        <v>10.52</v>
      </c>
      <c r="F18" s="21">
        <v>7.53</v>
      </c>
      <c r="G18" s="21">
        <v>2.16</v>
      </c>
      <c r="H18" s="21">
        <v>118.05</v>
      </c>
      <c r="I18" s="21">
        <v>0.28</v>
      </c>
      <c r="J18" s="36" t="s">
        <v>36</v>
      </c>
      <c r="K18" s="8">
        <v>282</v>
      </c>
      <c r="L18" s="8"/>
    </row>
    <row r="19" spans="2:12">
      <c r="B19" s="20"/>
      <c r="C19" s="20" t="s">
        <v>37</v>
      </c>
      <c r="D19" s="21">
        <v>150</v>
      </c>
      <c r="E19" s="21">
        <v>5.76</v>
      </c>
      <c r="F19" s="21">
        <v>0.82</v>
      </c>
      <c r="G19" s="21">
        <v>31.14</v>
      </c>
      <c r="H19" s="21">
        <v>155.11</v>
      </c>
      <c r="I19" s="21">
        <v>0</v>
      </c>
      <c r="J19" s="36" t="s">
        <v>38</v>
      </c>
      <c r="K19" s="8"/>
      <c r="L19" s="8"/>
    </row>
    <row r="20" spans="2:12">
      <c r="B20" s="20"/>
      <c r="C20" s="20" t="s">
        <v>39</v>
      </c>
      <c r="D20" s="21">
        <v>180</v>
      </c>
      <c r="E20" s="21">
        <v>0.93</v>
      </c>
      <c r="F20" s="21">
        <v>0</v>
      </c>
      <c r="G20" s="21">
        <v>24.26</v>
      </c>
      <c r="H20" s="21">
        <v>96.69</v>
      </c>
      <c r="I20" s="21">
        <v>0.72</v>
      </c>
      <c r="J20" s="36" t="s">
        <v>40</v>
      </c>
      <c r="K20" s="8"/>
      <c r="L20" s="8"/>
    </row>
    <row r="21" spans="2:12">
      <c r="B21" s="20"/>
      <c r="C21" s="20" t="s">
        <v>41</v>
      </c>
      <c r="D21" s="21">
        <v>50</v>
      </c>
      <c r="E21" s="21">
        <v>3</v>
      </c>
      <c r="F21" s="21">
        <v>0.5</v>
      </c>
      <c r="G21" s="21">
        <v>22.16</v>
      </c>
      <c r="H21" s="21">
        <v>94</v>
      </c>
      <c r="I21" s="21">
        <v>0</v>
      </c>
      <c r="J21" s="36" t="s">
        <v>42</v>
      </c>
      <c r="K21" s="8"/>
      <c r="L21" s="8"/>
    </row>
    <row r="22" spans="2:12">
      <c r="B22" s="20"/>
      <c r="C22" s="20"/>
      <c r="D22" s="21"/>
      <c r="E22" s="21"/>
      <c r="F22" s="21"/>
      <c r="G22" s="21"/>
      <c r="H22" s="21"/>
      <c r="I22" s="21"/>
      <c r="J22" s="36"/>
      <c r="K22" s="8"/>
      <c r="L22" s="8"/>
    </row>
    <row r="23" spans="2:12">
      <c r="B23" s="22" t="s">
        <v>31</v>
      </c>
      <c r="C23" s="22"/>
      <c r="D23" s="23">
        <v>660</v>
      </c>
      <c r="E23" s="23">
        <f t="shared" ref="E23:I23" si="1">E22+E21+E20+E19+E18+E17+E16</f>
        <v>23.29</v>
      </c>
      <c r="F23" s="23">
        <f t="shared" si="1"/>
        <v>10.59</v>
      </c>
      <c r="G23" s="23">
        <f t="shared" si="1"/>
        <v>85.14</v>
      </c>
      <c r="H23" s="23">
        <f t="shared" si="1"/>
        <v>528.83</v>
      </c>
      <c r="I23" s="23">
        <f t="shared" si="1"/>
        <v>10.98</v>
      </c>
      <c r="J23" s="36"/>
      <c r="K23" s="8"/>
      <c r="L23" s="8"/>
    </row>
    <row r="24" spans="2:12">
      <c r="B24" s="20" t="s">
        <v>43</v>
      </c>
      <c r="C24" s="20" t="s">
        <v>44</v>
      </c>
      <c r="D24" s="21">
        <v>80</v>
      </c>
      <c r="E24" s="21">
        <v>5.06</v>
      </c>
      <c r="F24" s="21">
        <v>8.62</v>
      </c>
      <c r="G24" s="21">
        <v>36.5</v>
      </c>
      <c r="H24" s="21">
        <v>246.3</v>
      </c>
      <c r="I24" s="21">
        <v>0.25</v>
      </c>
      <c r="J24" s="36" t="s">
        <v>45</v>
      </c>
      <c r="K24" s="8"/>
      <c r="L24" s="8"/>
    </row>
    <row r="25" spans="2:12">
      <c r="B25" s="20"/>
      <c r="C25" s="20" t="s">
        <v>46</v>
      </c>
      <c r="D25" s="21">
        <v>180</v>
      </c>
      <c r="E25" s="21">
        <v>10.8</v>
      </c>
      <c r="F25" s="21">
        <v>2.75</v>
      </c>
      <c r="G25" s="21">
        <v>11.7</v>
      </c>
      <c r="H25" s="21">
        <v>44.35</v>
      </c>
      <c r="I25" s="21">
        <v>5.5</v>
      </c>
      <c r="J25" s="36" t="s">
        <v>47</v>
      </c>
      <c r="K25" s="8"/>
      <c r="L25" s="8"/>
    </row>
    <row r="26" spans="2:12">
      <c r="B26" s="20"/>
      <c r="C26" s="20"/>
      <c r="D26" s="21"/>
      <c r="E26" s="21"/>
      <c r="F26" s="21"/>
      <c r="G26" s="21"/>
      <c r="H26" s="21"/>
      <c r="I26" s="21"/>
      <c r="J26" s="36"/>
      <c r="K26" s="8"/>
      <c r="L26" s="8"/>
    </row>
    <row r="27" spans="2:12">
      <c r="B27" s="20"/>
      <c r="C27" s="20"/>
      <c r="D27" s="21"/>
      <c r="E27" s="21"/>
      <c r="F27" s="21"/>
      <c r="G27" s="21"/>
      <c r="H27" s="21"/>
      <c r="I27" s="21"/>
      <c r="J27" s="36"/>
      <c r="K27" s="8"/>
      <c r="L27" s="8"/>
    </row>
    <row r="28" hidden="1" spans="2:12">
      <c r="B28" s="20"/>
      <c r="C28" s="20"/>
      <c r="D28" s="21"/>
      <c r="E28" s="21"/>
      <c r="F28" s="21"/>
      <c r="G28" s="21"/>
      <c r="H28" s="21"/>
      <c r="I28" s="21"/>
      <c r="J28" s="36"/>
      <c r="K28" s="8"/>
      <c r="L28" s="8"/>
    </row>
    <row r="29" hidden="1" spans="2:12">
      <c r="B29" s="20"/>
      <c r="C29" s="20"/>
      <c r="D29" s="21"/>
      <c r="E29" s="21"/>
      <c r="F29" s="21"/>
      <c r="G29" s="21"/>
      <c r="H29" s="21"/>
      <c r="I29" s="21"/>
      <c r="J29" s="36"/>
      <c r="K29" s="8"/>
      <c r="L29" s="8"/>
    </row>
    <row r="30" hidden="1" spans="2:12">
      <c r="B30" s="20"/>
      <c r="C30" s="20"/>
      <c r="D30" s="21"/>
      <c r="E30" s="21"/>
      <c r="F30" s="21"/>
      <c r="G30" s="21"/>
      <c r="H30" s="21"/>
      <c r="I30" s="21"/>
      <c r="J30" s="36"/>
      <c r="K30" s="8"/>
      <c r="L30" s="8"/>
    </row>
    <row r="31" spans="2:12">
      <c r="B31" s="22" t="s">
        <v>31</v>
      </c>
      <c r="C31" s="22"/>
      <c r="D31" s="23">
        <f>D25+D24</f>
        <v>260</v>
      </c>
      <c r="E31" s="23">
        <f t="shared" ref="E31:I31" si="2">E25+E24</f>
        <v>15.86</v>
      </c>
      <c r="F31" s="23">
        <f t="shared" si="2"/>
        <v>11.37</v>
      </c>
      <c r="G31" s="23">
        <f t="shared" si="2"/>
        <v>48.2</v>
      </c>
      <c r="H31" s="23">
        <f t="shared" si="2"/>
        <v>290.65</v>
      </c>
      <c r="I31" s="23">
        <f t="shared" si="2"/>
        <v>5.75</v>
      </c>
      <c r="J31" s="36"/>
      <c r="K31" s="8"/>
      <c r="L31" s="8"/>
    </row>
    <row r="32" spans="2:12">
      <c r="B32" s="22" t="s">
        <v>48</v>
      </c>
      <c r="C32" s="22"/>
      <c r="D32" s="23">
        <f t="shared" ref="D32:I32" si="3">D31+D23+D15</f>
        <v>1528</v>
      </c>
      <c r="E32" s="23">
        <f t="shared" si="3"/>
        <v>62.71</v>
      </c>
      <c r="F32" s="23">
        <f t="shared" si="3"/>
        <v>40</v>
      </c>
      <c r="G32" s="23">
        <f t="shared" si="3"/>
        <v>208.94</v>
      </c>
      <c r="H32" s="23">
        <f t="shared" si="3"/>
        <v>1400.583</v>
      </c>
      <c r="I32" s="23">
        <f t="shared" si="3"/>
        <v>32.39</v>
      </c>
      <c r="J32" s="36"/>
      <c r="K32" s="8"/>
      <c r="L32" s="8"/>
    </row>
    <row r="33" ht="54.75" customHeight="1" spans="2:12">
      <c r="B33" s="16" t="s">
        <v>49</v>
      </c>
      <c r="C33" s="20"/>
      <c r="D33" s="21"/>
      <c r="E33" s="21"/>
      <c r="F33" s="21"/>
      <c r="G33" s="21"/>
      <c r="H33" s="21"/>
      <c r="I33" s="21"/>
      <c r="J33" s="36"/>
      <c r="K33" s="8"/>
      <c r="L33" s="8"/>
    </row>
    <row r="34" spans="2:12">
      <c r="B34" s="20" t="s">
        <v>19</v>
      </c>
      <c r="C34" s="20" t="s">
        <v>50</v>
      </c>
      <c r="D34" s="21">
        <v>200</v>
      </c>
      <c r="E34" s="21">
        <v>8.34</v>
      </c>
      <c r="F34" s="21">
        <v>8.58</v>
      </c>
      <c r="G34" s="21">
        <v>36.52</v>
      </c>
      <c r="H34" s="21">
        <v>256.78</v>
      </c>
      <c r="I34" s="21">
        <v>9.88</v>
      </c>
      <c r="J34" s="36" t="s">
        <v>51</v>
      </c>
      <c r="K34" s="8"/>
      <c r="L34" s="8"/>
    </row>
    <row r="35" spans="2:12">
      <c r="B35" s="20"/>
      <c r="C35" s="20" t="s">
        <v>52</v>
      </c>
      <c r="D35" s="21">
        <v>180</v>
      </c>
      <c r="E35" s="21">
        <v>4.2</v>
      </c>
      <c r="F35" s="21">
        <v>3.62</v>
      </c>
      <c r="G35" s="21">
        <v>17.28</v>
      </c>
      <c r="H35" s="21">
        <v>118.66</v>
      </c>
      <c r="I35" s="21">
        <v>1.6</v>
      </c>
      <c r="J35" s="36" t="s">
        <v>53</v>
      </c>
      <c r="K35" s="8"/>
      <c r="L35" s="8"/>
    </row>
    <row r="36" spans="2:12">
      <c r="B36" s="20"/>
      <c r="C36" s="20" t="s">
        <v>26</v>
      </c>
      <c r="D36" s="21">
        <v>8</v>
      </c>
      <c r="E36" s="21">
        <v>6.64</v>
      </c>
      <c r="F36" s="21">
        <v>0.8</v>
      </c>
      <c r="G36" s="21">
        <v>0.8</v>
      </c>
      <c r="H36" s="21">
        <v>59.84</v>
      </c>
      <c r="I36" s="21">
        <v>0</v>
      </c>
      <c r="J36" s="36" t="s">
        <v>27</v>
      </c>
      <c r="K36" s="8"/>
      <c r="L36" s="8"/>
    </row>
    <row r="37" spans="2:12">
      <c r="B37" s="20"/>
      <c r="C37" s="20" t="s">
        <v>24</v>
      </c>
      <c r="D37" s="21">
        <v>40</v>
      </c>
      <c r="E37" s="21">
        <v>2.45</v>
      </c>
      <c r="F37" s="21">
        <v>0.856</v>
      </c>
      <c r="G37" s="21">
        <v>16.74</v>
      </c>
      <c r="H37" s="21">
        <v>85.77</v>
      </c>
      <c r="I37" s="21">
        <v>0</v>
      </c>
      <c r="J37" s="36" t="s">
        <v>25</v>
      </c>
      <c r="K37" s="8"/>
      <c r="L37" s="8"/>
    </row>
    <row r="38" spans="2:12">
      <c r="B38" s="20"/>
      <c r="C38" s="20"/>
      <c r="D38" s="21"/>
      <c r="E38" s="21"/>
      <c r="F38" s="21"/>
      <c r="G38" s="21"/>
      <c r="H38" s="21"/>
      <c r="I38" s="21"/>
      <c r="J38" s="36"/>
      <c r="K38" s="8"/>
      <c r="L38" s="8"/>
    </row>
    <row r="39" spans="2:14">
      <c r="B39" s="20" t="s">
        <v>167</v>
      </c>
      <c r="C39" s="20" t="s">
        <v>54</v>
      </c>
      <c r="D39" s="21">
        <v>180</v>
      </c>
      <c r="E39" s="21">
        <v>0.82</v>
      </c>
      <c r="F39" s="21">
        <v>0.16</v>
      </c>
      <c r="G39" s="21">
        <v>26.2</v>
      </c>
      <c r="H39" s="21">
        <v>99</v>
      </c>
      <c r="I39" s="21">
        <v>0</v>
      </c>
      <c r="J39" s="36" t="s">
        <v>55</v>
      </c>
      <c r="K39" s="40"/>
      <c r="L39" s="8"/>
      <c r="M39" s="8"/>
      <c r="N39" s="8"/>
    </row>
    <row r="40" spans="2:13">
      <c r="B40" s="22" t="s">
        <v>31</v>
      </c>
      <c r="C40" s="22"/>
      <c r="D40" s="23">
        <f t="shared" ref="D40:I40" si="4">SUM(D34:D39)</f>
        <v>608</v>
      </c>
      <c r="E40" s="23">
        <f t="shared" si="4"/>
        <v>22.45</v>
      </c>
      <c r="F40" s="23">
        <f t="shared" si="4"/>
        <v>14.016</v>
      </c>
      <c r="G40" s="23">
        <f t="shared" si="4"/>
        <v>97.54</v>
      </c>
      <c r="H40" s="23">
        <f t="shared" si="4"/>
        <v>620.05</v>
      </c>
      <c r="I40" s="23">
        <f t="shared" si="4"/>
        <v>11.48</v>
      </c>
      <c r="J40" s="36"/>
      <c r="K40" s="8"/>
      <c r="L40" s="8"/>
      <c r="M40" s="7" t="s">
        <v>97</v>
      </c>
    </row>
    <row r="41" spans="2:12">
      <c r="B41" s="20" t="s">
        <v>32</v>
      </c>
      <c r="C41" s="24"/>
      <c r="D41" s="21"/>
      <c r="E41" s="21"/>
      <c r="F41" s="21"/>
      <c r="G41" s="21"/>
      <c r="H41" s="21"/>
      <c r="I41" s="21"/>
      <c r="J41" s="36"/>
      <c r="K41" s="8"/>
      <c r="L41" s="8"/>
    </row>
    <row r="42" spans="2:12">
      <c r="B42" s="20"/>
      <c r="C42" s="29" t="s">
        <v>168</v>
      </c>
      <c r="D42" s="21">
        <v>200</v>
      </c>
      <c r="E42" s="21">
        <v>6.84</v>
      </c>
      <c r="F42" s="21">
        <v>4.17</v>
      </c>
      <c r="G42" s="21">
        <v>26.43</v>
      </c>
      <c r="H42" s="21">
        <v>185.2</v>
      </c>
      <c r="I42" s="21">
        <v>0.012</v>
      </c>
      <c r="J42" s="36" t="s">
        <v>57</v>
      </c>
      <c r="K42" s="8"/>
      <c r="L42" s="8"/>
    </row>
    <row r="43" ht="33.75" customHeight="1" spans="2:12">
      <c r="B43" s="20"/>
      <c r="C43" s="27" t="s">
        <v>58</v>
      </c>
      <c r="D43" s="28">
        <v>150</v>
      </c>
      <c r="E43" s="28">
        <v>3.78</v>
      </c>
      <c r="F43" s="28">
        <v>4.86</v>
      </c>
      <c r="G43" s="28">
        <v>22.9</v>
      </c>
      <c r="H43" s="28">
        <v>156.87</v>
      </c>
      <c r="I43" s="28">
        <v>26</v>
      </c>
      <c r="J43" s="36" t="s">
        <v>59</v>
      </c>
      <c r="K43" s="8"/>
      <c r="L43" s="8"/>
    </row>
    <row r="44" ht="33.75" customHeight="1" spans="2:12">
      <c r="B44" s="20"/>
      <c r="C44" s="27" t="s">
        <v>60</v>
      </c>
      <c r="D44" s="28">
        <v>80</v>
      </c>
      <c r="E44" s="28">
        <v>12.42</v>
      </c>
      <c r="F44" s="28">
        <v>9.424</v>
      </c>
      <c r="G44" s="28">
        <v>12.85</v>
      </c>
      <c r="H44" s="28">
        <v>185.33</v>
      </c>
      <c r="I44" s="28">
        <v>0.12</v>
      </c>
      <c r="J44" s="36" t="s">
        <v>61</v>
      </c>
      <c r="K44" s="8"/>
      <c r="L44" s="8"/>
    </row>
    <row r="45" s="1" customFormat="1" spans="2:12">
      <c r="B45" s="25"/>
      <c r="C45" s="24" t="s">
        <v>169</v>
      </c>
      <c r="D45" s="28">
        <v>60</v>
      </c>
      <c r="E45" s="28">
        <v>0.85</v>
      </c>
      <c r="F45" s="28">
        <v>3.65</v>
      </c>
      <c r="G45" s="28">
        <v>5.01</v>
      </c>
      <c r="H45" s="28">
        <v>56.34</v>
      </c>
      <c r="I45" s="28">
        <v>5.7</v>
      </c>
      <c r="J45" s="39" t="s">
        <v>63</v>
      </c>
      <c r="K45" s="38"/>
      <c r="L45" s="38"/>
    </row>
    <row r="46" spans="2:12">
      <c r="B46" s="20"/>
      <c r="C46" s="20" t="s">
        <v>64</v>
      </c>
      <c r="D46" s="21">
        <v>180</v>
      </c>
      <c r="E46" s="21">
        <v>0.61</v>
      </c>
      <c r="F46" s="21">
        <v>0.25</v>
      </c>
      <c r="G46" s="21">
        <v>17.08</v>
      </c>
      <c r="H46" s="21">
        <v>73.2</v>
      </c>
      <c r="I46" s="21">
        <v>90</v>
      </c>
      <c r="J46" s="36" t="s">
        <v>65</v>
      </c>
      <c r="K46" s="8"/>
      <c r="L46" s="8"/>
    </row>
    <row r="47" spans="2:12">
      <c r="B47" s="20"/>
      <c r="C47" s="20" t="s">
        <v>41</v>
      </c>
      <c r="D47" s="21">
        <v>50</v>
      </c>
      <c r="E47" s="21">
        <v>3</v>
      </c>
      <c r="F47" s="21">
        <v>0.5</v>
      </c>
      <c r="G47" s="21">
        <v>22.17</v>
      </c>
      <c r="H47" s="21">
        <v>94.5</v>
      </c>
      <c r="I47" s="21">
        <v>0</v>
      </c>
      <c r="J47" s="36" t="s">
        <v>42</v>
      </c>
      <c r="K47" s="8"/>
      <c r="L47" s="8"/>
    </row>
    <row r="48" spans="2:12">
      <c r="B48" s="22" t="s">
        <v>31</v>
      </c>
      <c r="C48" s="20"/>
      <c r="D48" s="21">
        <f t="shared" ref="D48:I48" si="5">SUM(D42:D47)</f>
        <v>720</v>
      </c>
      <c r="E48" s="21">
        <f t="shared" si="5"/>
        <v>27.5</v>
      </c>
      <c r="F48" s="21">
        <f t="shared" si="5"/>
        <v>22.854</v>
      </c>
      <c r="G48" s="21">
        <f t="shared" si="5"/>
        <v>106.44</v>
      </c>
      <c r="H48" s="21">
        <f t="shared" si="5"/>
        <v>751.44</v>
      </c>
      <c r="I48" s="21">
        <f t="shared" si="5"/>
        <v>121.832</v>
      </c>
      <c r="J48" s="36"/>
      <c r="K48" s="8"/>
      <c r="L48" s="8"/>
    </row>
    <row r="49" spans="2:12">
      <c r="B49" s="20"/>
      <c r="C49" s="20"/>
      <c r="D49" s="21"/>
      <c r="E49" s="21"/>
      <c r="F49" s="21"/>
      <c r="G49" s="21"/>
      <c r="H49" s="21"/>
      <c r="I49" s="21"/>
      <c r="J49" s="36"/>
      <c r="K49" s="8"/>
      <c r="L49" s="8"/>
    </row>
    <row r="50" spans="2:12">
      <c r="B50" s="20" t="s">
        <v>43</v>
      </c>
      <c r="C50" s="20" t="s">
        <v>66</v>
      </c>
      <c r="D50" s="21">
        <v>100</v>
      </c>
      <c r="E50" s="21">
        <v>7.85</v>
      </c>
      <c r="F50" s="21">
        <v>9.06</v>
      </c>
      <c r="G50" s="21">
        <v>3.21</v>
      </c>
      <c r="H50" s="21">
        <v>124.93</v>
      </c>
      <c r="I50" s="21">
        <v>0.18</v>
      </c>
      <c r="J50" s="36" t="s">
        <v>170</v>
      </c>
      <c r="K50" s="8"/>
      <c r="L50" s="8"/>
    </row>
    <row r="51" spans="2:12">
      <c r="B51" s="20"/>
      <c r="C51" s="20" t="s">
        <v>68</v>
      </c>
      <c r="D51" s="21">
        <v>180</v>
      </c>
      <c r="E51" s="21">
        <v>10.8</v>
      </c>
      <c r="F51" s="21">
        <v>2.754</v>
      </c>
      <c r="G51" s="21">
        <v>11.7</v>
      </c>
      <c r="H51" s="21">
        <v>44.352</v>
      </c>
      <c r="I51" s="21">
        <v>5.4</v>
      </c>
      <c r="J51" s="36" t="s">
        <v>69</v>
      </c>
      <c r="K51" s="8"/>
      <c r="L51" s="8"/>
    </row>
    <row r="52" spans="2:12">
      <c r="B52" s="20"/>
      <c r="C52" s="20" t="s">
        <v>24</v>
      </c>
      <c r="D52" s="21">
        <v>40</v>
      </c>
      <c r="E52" s="21">
        <v>2.45</v>
      </c>
      <c r="F52" s="21">
        <v>0.856</v>
      </c>
      <c r="G52" s="21">
        <v>16.74</v>
      </c>
      <c r="H52" s="21">
        <v>85.77</v>
      </c>
      <c r="I52" s="21">
        <v>0</v>
      </c>
      <c r="J52" s="36" t="s">
        <v>25</v>
      </c>
      <c r="K52" s="8"/>
      <c r="L52" s="8"/>
    </row>
    <row r="53" spans="2:12">
      <c r="B53" s="22" t="s">
        <v>31</v>
      </c>
      <c r="C53" s="22"/>
      <c r="D53" s="23">
        <f t="shared" ref="D53:I53" si="6">SUM(D50:D52)</f>
        <v>320</v>
      </c>
      <c r="E53" s="23">
        <f t="shared" si="6"/>
        <v>21.1</v>
      </c>
      <c r="F53" s="23">
        <f t="shared" si="6"/>
        <v>12.67</v>
      </c>
      <c r="G53" s="23">
        <f t="shared" si="6"/>
        <v>31.65</v>
      </c>
      <c r="H53" s="23">
        <f t="shared" si="6"/>
        <v>255.052</v>
      </c>
      <c r="I53" s="23">
        <f t="shared" si="6"/>
        <v>5.58</v>
      </c>
      <c r="J53" s="36"/>
      <c r="K53" s="8"/>
      <c r="L53" s="8"/>
    </row>
    <row r="54" hidden="1" spans="2:12">
      <c r="B54" s="20"/>
      <c r="C54" s="20"/>
      <c r="D54" s="21"/>
      <c r="E54" s="21"/>
      <c r="F54" s="21"/>
      <c r="G54" s="21"/>
      <c r="H54" s="21"/>
      <c r="I54" s="21"/>
      <c r="J54" s="36"/>
      <c r="K54" s="8"/>
      <c r="L54" s="8"/>
    </row>
    <row r="55" hidden="1" spans="2:12">
      <c r="B55" s="20"/>
      <c r="C55" s="20"/>
      <c r="D55" s="21"/>
      <c r="E55" s="21"/>
      <c r="F55" s="21"/>
      <c r="G55" s="21"/>
      <c r="H55" s="21"/>
      <c r="I55" s="21"/>
      <c r="J55" s="36"/>
      <c r="K55" s="8"/>
      <c r="L55" s="8"/>
    </row>
    <row r="56" hidden="1" spans="2:12">
      <c r="B56" s="20"/>
      <c r="C56" s="20"/>
      <c r="D56" s="21"/>
      <c r="E56" s="21"/>
      <c r="F56" s="21"/>
      <c r="G56" s="21"/>
      <c r="H56" s="21"/>
      <c r="I56" s="21"/>
      <c r="J56" s="36"/>
      <c r="K56" s="8"/>
      <c r="L56" s="8"/>
    </row>
    <row r="57" hidden="1" spans="2:12">
      <c r="B57" s="20"/>
      <c r="C57" s="20"/>
      <c r="D57" s="21"/>
      <c r="E57" s="21"/>
      <c r="F57" s="21"/>
      <c r="G57" s="21"/>
      <c r="H57" s="21"/>
      <c r="I57" s="21"/>
      <c r="J57" s="36"/>
      <c r="K57" s="8"/>
      <c r="L57" s="8"/>
    </row>
    <row r="58" spans="2:12">
      <c r="B58" s="20"/>
      <c r="C58" s="20"/>
      <c r="D58" s="21"/>
      <c r="E58" s="21"/>
      <c r="F58" s="21"/>
      <c r="G58" s="21"/>
      <c r="H58" s="21"/>
      <c r="I58" s="21"/>
      <c r="J58" s="36"/>
      <c r="K58" s="8"/>
      <c r="L58" s="8"/>
    </row>
    <row r="59" spans="2:12">
      <c r="B59" s="8"/>
      <c r="C59" s="8"/>
      <c r="D59" s="11"/>
      <c r="E59" s="11"/>
      <c r="F59" s="11"/>
      <c r="G59" s="11"/>
      <c r="H59" s="11"/>
      <c r="I59" s="11"/>
      <c r="J59" s="41"/>
      <c r="K59" s="8"/>
      <c r="L59" s="8"/>
    </row>
    <row r="60" spans="2:12">
      <c r="B60" s="22" t="s">
        <v>70</v>
      </c>
      <c r="C60" s="22"/>
      <c r="D60" s="23">
        <f t="shared" ref="D60:I60" si="7">D40+D48+D53</f>
        <v>1648</v>
      </c>
      <c r="E60" s="23">
        <f t="shared" si="7"/>
        <v>71.05</v>
      </c>
      <c r="F60" s="23">
        <f t="shared" si="7"/>
        <v>49.54</v>
      </c>
      <c r="G60" s="23">
        <f t="shared" si="7"/>
        <v>235.63</v>
      </c>
      <c r="H60" s="23">
        <f t="shared" si="7"/>
        <v>1626.542</v>
      </c>
      <c r="I60" s="23">
        <f t="shared" si="7"/>
        <v>138.892</v>
      </c>
      <c r="J60" s="36"/>
      <c r="K60" s="8"/>
      <c r="L60" s="8"/>
    </row>
    <row r="61" spans="2:12">
      <c r="B61" s="30"/>
      <c r="C61" s="8"/>
      <c r="D61" s="31"/>
      <c r="E61" s="31"/>
      <c r="F61" s="31"/>
      <c r="G61" s="31"/>
      <c r="H61" s="31"/>
      <c r="I61" s="31"/>
      <c r="J61" s="41"/>
      <c r="K61" s="8"/>
      <c r="L61" s="8"/>
    </row>
    <row r="62" spans="2:12">
      <c r="B62" s="8"/>
      <c r="C62" s="8"/>
      <c r="D62" s="11"/>
      <c r="E62" s="11"/>
      <c r="F62" s="11"/>
      <c r="G62" s="11"/>
      <c r="H62" s="11"/>
      <c r="I62" s="11"/>
      <c r="J62" s="41"/>
      <c r="K62" s="8"/>
      <c r="L62" s="8"/>
    </row>
    <row r="63" spans="2:12">
      <c r="B63" s="16" t="s">
        <v>71</v>
      </c>
      <c r="C63" s="20"/>
      <c r="D63" s="21"/>
      <c r="E63" s="21"/>
      <c r="F63" s="21"/>
      <c r="G63" s="21"/>
      <c r="H63" s="21"/>
      <c r="I63" s="21"/>
      <c r="J63" s="36"/>
      <c r="K63" s="8"/>
      <c r="L63" s="8"/>
    </row>
    <row r="64" spans="2:12">
      <c r="B64" s="20" t="s">
        <v>19</v>
      </c>
      <c r="C64" s="29" t="s">
        <v>72</v>
      </c>
      <c r="D64" s="11">
        <v>200</v>
      </c>
      <c r="E64" s="21">
        <v>6.6</v>
      </c>
      <c r="F64" s="21">
        <v>9</v>
      </c>
      <c r="G64" s="21">
        <v>20.64</v>
      </c>
      <c r="H64" s="21">
        <v>187.04</v>
      </c>
      <c r="I64" s="21">
        <v>0.9</v>
      </c>
      <c r="J64" s="36" t="s">
        <v>73</v>
      </c>
      <c r="K64" s="8"/>
      <c r="L64" s="8"/>
    </row>
    <row r="65" spans="2:12">
      <c r="B65" s="20"/>
      <c r="C65" s="20" t="s">
        <v>24</v>
      </c>
      <c r="D65" s="21">
        <v>40</v>
      </c>
      <c r="E65" s="21">
        <v>2.45</v>
      </c>
      <c r="F65" s="21">
        <v>0.895</v>
      </c>
      <c r="G65" s="21">
        <v>16.74</v>
      </c>
      <c r="H65" s="21">
        <v>85.77</v>
      </c>
      <c r="I65" s="21">
        <v>0</v>
      </c>
      <c r="J65" s="36" t="s">
        <v>25</v>
      </c>
      <c r="K65" s="8"/>
      <c r="L65" s="8"/>
    </row>
    <row r="66" spans="2:12">
      <c r="B66" s="20"/>
      <c r="C66" s="20" t="s">
        <v>26</v>
      </c>
      <c r="D66" s="21">
        <v>8</v>
      </c>
      <c r="E66" s="21">
        <v>6.64</v>
      </c>
      <c r="F66" s="21">
        <v>0.8</v>
      </c>
      <c r="G66" s="21">
        <v>0.8</v>
      </c>
      <c r="H66" s="21">
        <v>59.84</v>
      </c>
      <c r="I66" s="21">
        <v>0</v>
      </c>
      <c r="J66" s="36" t="s">
        <v>27</v>
      </c>
      <c r="K66" s="8"/>
      <c r="L66" s="8"/>
    </row>
    <row r="67" spans="2:12">
      <c r="B67" s="20"/>
      <c r="C67" s="20" t="s">
        <v>74</v>
      </c>
      <c r="D67" s="21">
        <v>180</v>
      </c>
      <c r="E67" s="21">
        <v>2.8</v>
      </c>
      <c r="F67" s="21">
        <v>2.91</v>
      </c>
      <c r="G67" s="21">
        <v>15.93</v>
      </c>
      <c r="H67" s="21">
        <v>98.35</v>
      </c>
      <c r="I67" s="21">
        <v>0.59</v>
      </c>
      <c r="J67" s="36" t="s">
        <v>75</v>
      </c>
      <c r="K67" s="8"/>
      <c r="L67" s="8"/>
    </row>
    <row r="68" spans="2:12">
      <c r="B68" s="20"/>
      <c r="C68" s="24"/>
      <c r="D68" s="21"/>
      <c r="E68" s="21"/>
      <c r="F68" s="21"/>
      <c r="G68" s="21"/>
      <c r="H68" s="21"/>
      <c r="I68" s="21"/>
      <c r="J68" s="36"/>
      <c r="K68" s="8"/>
      <c r="L68" s="8"/>
    </row>
    <row r="69" spans="2:12">
      <c r="B69" s="40"/>
      <c r="C69" s="20"/>
      <c r="D69" s="21"/>
      <c r="E69" s="21"/>
      <c r="F69" s="21"/>
      <c r="G69" s="21"/>
      <c r="H69" s="21"/>
      <c r="I69" s="21"/>
      <c r="J69" s="36"/>
      <c r="K69" s="8"/>
      <c r="L69" s="8"/>
    </row>
    <row r="70" spans="2:12">
      <c r="B70" s="20"/>
      <c r="C70" s="20"/>
      <c r="D70" s="21"/>
      <c r="E70" s="21"/>
      <c r="F70" s="21"/>
      <c r="G70" s="21"/>
      <c r="H70" s="21"/>
      <c r="I70" s="21"/>
      <c r="J70" s="36"/>
      <c r="K70" s="8"/>
      <c r="L70" s="8"/>
    </row>
    <row r="71" spans="2:12">
      <c r="B71" s="22" t="s">
        <v>31</v>
      </c>
      <c r="C71" s="22"/>
      <c r="D71" s="23">
        <f t="shared" ref="D71:I71" si="8">SUM(D64:D70)</f>
        <v>428</v>
      </c>
      <c r="E71" s="23">
        <f t="shared" si="8"/>
        <v>18.49</v>
      </c>
      <c r="F71" s="23">
        <f t="shared" si="8"/>
        <v>13.605</v>
      </c>
      <c r="G71" s="23">
        <f t="shared" si="8"/>
        <v>54.11</v>
      </c>
      <c r="H71" s="23">
        <f t="shared" si="8"/>
        <v>431</v>
      </c>
      <c r="I71" s="23">
        <f t="shared" si="8"/>
        <v>1.49</v>
      </c>
      <c r="J71" s="36"/>
      <c r="K71" s="8"/>
      <c r="L71" s="8"/>
    </row>
    <row r="72" s="1" customFormat="1" spans="2:12">
      <c r="B72" s="24" t="s">
        <v>32</v>
      </c>
      <c r="C72" s="24"/>
      <c r="D72" s="21"/>
      <c r="E72" s="21"/>
      <c r="F72" s="21"/>
      <c r="G72" s="21"/>
      <c r="H72" s="21"/>
      <c r="I72" s="21"/>
      <c r="J72" s="36"/>
      <c r="K72" s="38"/>
      <c r="L72" s="38"/>
    </row>
    <row r="73" spans="2:12">
      <c r="B73" s="20"/>
      <c r="C73" s="29" t="s">
        <v>171</v>
      </c>
      <c r="D73" s="21">
        <v>200</v>
      </c>
      <c r="E73" s="21">
        <v>1.9</v>
      </c>
      <c r="F73" s="21">
        <v>4.6</v>
      </c>
      <c r="G73" s="21">
        <v>9.3</v>
      </c>
      <c r="H73" s="21">
        <v>86</v>
      </c>
      <c r="I73" s="21">
        <v>4.8</v>
      </c>
      <c r="J73" s="36" t="s">
        <v>77</v>
      </c>
      <c r="K73" s="8"/>
      <c r="L73" s="8"/>
    </row>
    <row r="74" spans="2:12">
      <c r="B74" s="20"/>
      <c r="C74" s="42" t="s">
        <v>172</v>
      </c>
      <c r="D74" s="21">
        <v>80</v>
      </c>
      <c r="E74" s="21">
        <v>12.42</v>
      </c>
      <c r="F74" s="21">
        <v>9.42</v>
      </c>
      <c r="G74" s="21">
        <v>12.85</v>
      </c>
      <c r="H74" s="21">
        <v>185.33</v>
      </c>
      <c r="I74" s="21">
        <v>0.12</v>
      </c>
      <c r="J74" s="36" t="s">
        <v>79</v>
      </c>
      <c r="K74" s="8"/>
      <c r="L74" s="8"/>
    </row>
    <row r="75" spans="2:12">
      <c r="B75" s="20"/>
      <c r="C75" s="20" t="s">
        <v>80</v>
      </c>
      <c r="D75" s="21">
        <v>150</v>
      </c>
      <c r="E75" s="21">
        <v>13.35</v>
      </c>
      <c r="F75" s="21">
        <v>10.08</v>
      </c>
      <c r="G75" s="21">
        <v>13.86</v>
      </c>
      <c r="H75" s="21">
        <v>194.4</v>
      </c>
      <c r="I75" s="21">
        <v>14.54</v>
      </c>
      <c r="J75" s="36" t="s">
        <v>81</v>
      </c>
      <c r="K75" s="8"/>
      <c r="L75" s="8"/>
    </row>
    <row r="76" spans="2:12">
      <c r="B76" s="20"/>
      <c r="C76" s="20" t="s">
        <v>39</v>
      </c>
      <c r="D76" s="21">
        <v>180</v>
      </c>
      <c r="E76" s="21">
        <v>0.93</v>
      </c>
      <c r="F76" s="21">
        <v>0</v>
      </c>
      <c r="G76" s="21">
        <v>24.26</v>
      </c>
      <c r="H76" s="21">
        <v>96.69</v>
      </c>
      <c r="I76" s="21">
        <v>0.72</v>
      </c>
      <c r="J76" s="36" t="s">
        <v>40</v>
      </c>
      <c r="K76" s="8"/>
      <c r="L76" s="8"/>
    </row>
    <row r="77" spans="2:12">
      <c r="B77" s="20"/>
      <c r="C77" s="20" t="s">
        <v>41</v>
      </c>
      <c r="D77" s="21">
        <v>50</v>
      </c>
      <c r="E77" s="21">
        <v>3</v>
      </c>
      <c r="F77" s="21">
        <v>0.5</v>
      </c>
      <c r="G77" s="21">
        <v>22.16</v>
      </c>
      <c r="H77" s="21">
        <v>94</v>
      </c>
      <c r="I77" s="21">
        <v>0</v>
      </c>
      <c r="J77" s="36" t="s">
        <v>42</v>
      </c>
      <c r="K77" s="8"/>
      <c r="L77" s="8"/>
    </row>
    <row r="78" spans="2:12">
      <c r="B78" s="20"/>
      <c r="C78" s="20"/>
      <c r="D78" s="21"/>
      <c r="E78" s="21"/>
      <c r="F78" s="21"/>
      <c r="G78" s="21"/>
      <c r="H78" s="21"/>
      <c r="I78" s="21"/>
      <c r="J78" s="36"/>
      <c r="K78" s="8"/>
      <c r="L78" s="8"/>
    </row>
    <row r="79" spans="2:12">
      <c r="B79" s="20"/>
      <c r="C79" s="20"/>
      <c r="D79" s="21"/>
      <c r="E79" s="21"/>
      <c r="F79" s="21"/>
      <c r="G79" s="21"/>
      <c r="H79" s="21"/>
      <c r="I79" s="21"/>
      <c r="J79" s="36"/>
      <c r="K79" s="8"/>
      <c r="L79" s="8"/>
    </row>
    <row r="80" spans="2:12">
      <c r="B80" s="22" t="s">
        <v>31</v>
      </c>
      <c r="C80" s="22"/>
      <c r="D80" s="23">
        <f t="shared" ref="D80:I80" si="9">SUM(D72:D79)</f>
        <v>660</v>
      </c>
      <c r="E80" s="23">
        <f t="shared" si="9"/>
        <v>31.6</v>
      </c>
      <c r="F80" s="23">
        <f t="shared" si="9"/>
        <v>24.6</v>
      </c>
      <c r="G80" s="23">
        <f t="shared" si="9"/>
        <v>82.43</v>
      </c>
      <c r="H80" s="23">
        <f t="shared" si="9"/>
        <v>656.42</v>
      </c>
      <c r="I80" s="23">
        <f t="shared" si="9"/>
        <v>20.18</v>
      </c>
      <c r="J80" s="36"/>
      <c r="K80" s="8"/>
      <c r="L80" s="8"/>
    </row>
    <row r="81" ht="36" spans="2:12">
      <c r="B81" s="20" t="s">
        <v>43</v>
      </c>
      <c r="C81" s="29" t="s">
        <v>173</v>
      </c>
      <c r="D81" s="21">
        <v>100</v>
      </c>
      <c r="E81" s="21">
        <v>9.4</v>
      </c>
      <c r="F81" s="21">
        <v>5.6</v>
      </c>
      <c r="G81" s="21">
        <v>23.48</v>
      </c>
      <c r="H81" s="21">
        <v>181.86</v>
      </c>
      <c r="I81" s="21">
        <v>0.08</v>
      </c>
      <c r="J81" s="36" t="s">
        <v>83</v>
      </c>
      <c r="K81" s="8"/>
      <c r="L81" s="8"/>
    </row>
    <row r="82" spans="2:12">
      <c r="B82" s="20"/>
      <c r="C82" s="20" t="s">
        <v>68</v>
      </c>
      <c r="D82" s="21">
        <v>180</v>
      </c>
      <c r="E82" s="21">
        <v>0.19</v>
      </c>
      <c r="F82" s="21">
        <v>3.65</v>
      </c>
      <c r="G82" s="21">
        <v>11.97</v>
      </c>
      <c r="H82" s="21">
        <v>47.32</v>
      </c>
      <c r="I82" s="21">
        <v>3.65</v>
      </c>
      <c r="J82" s="36" t="s">
        <v>69</v>
      </c>
      <c r="K82" s="8"/>
      <c r="L82" s="8"/>
    </row>
    <row r="83" spans="2:12">
      <c r="B83" s="20"/>
      <c r="C83" s="20"/>
      <c r="D83" s="21"/>
      <c r="E83" s="21"/>
      <c r="F83" s="21"/>
      <c r="G83" s="21"/>
      <c r="H83" s="21"/>
      <c r="I83" s="21"/>
      <c r="J83" s="36"/>
      <c r="K83" s="8"/>
      <c r="L83" s="8"/>
    </row>
    <row r="84" hidden="1" spans="2:12">
      <c r="B84" s="20"/>
      <c r="C84" s="20"/>
      <c r="D84" s="21"/>
      <c r="E84" s="21"/>
      <c r="F84" s="21"/>
      <c r="G84" s="21"/>
      <c r="H84" s="21"/>
      <c r="I84" s="21"/>
      <c r="J84" s="36"/>
      <c r="K84" s="8"/>
      <c r="L84" s="8"/>
    </row>
    <row r="85" hidden="1" spans="2:12">
      <c r="B85" s="20"/>
      <c r="C85" s="20"/>
      <c r="D85" s="21"/>
      <c r="E85" s="21"/>
      <c r="F85" s="21"/>
      <c r="G85" s="21"/>
      <c r="H85" s="21"/>
      <c r="I85" s="21"/>
      <c r="J85" s="36"/>
      <c r="K85" s="8"/>
      <c r="L85" s="8"/>
    </row>
    <row r="86" hidden="1" spans="2:12">
      <c r="B86" s="20"/>
      <c r="C86" s="20"/>
      <c r="D86" s="21"/>
      <c r="E86" s="21"/>
      <c r="F86" s="21"/>
      <c r="G86" s="21"/>
      <c r="H86" s="21"/>
      <c r="I86" s="21"/>
      <c r="J86" s="36"/>
      <c r="K86" s="8"/>
      <c r="L86" s="8"/>
    </row>
    <row r="87" hidden="1" spans="2:12">
      <c r="B87" s="20"/>
      <c r="C87" s="20"/>
      <c r="D87" s="21"/>
      <c r="E87" s="21"/>
      <c r="F87" s="21"/>
      <c r="G87" s="21"/>
      <c r="H87" s="21"/>
      <c r="I87" s="21"/>
      <c r="J87" s="36"/>
      <c r="K87" s="8"/>
      <c r="L87" s="8"/>
    </row>
    <row r="88" spans="2:12">
      <c r="B88" s="20"/>
      <c r="C88" s="20"/>
      <c r="D88" s="21"/>
      <c r="E88" s="21"/>
      <c r="F88" s="21"/>
      <c r="G88" s="21"/>
      <c r="H88" s="21"/>
      <c r="I88" s="21"/>
      <c r="J88" s="36"/>
      <c r="K88" s="8"/>
      <c r="L88" s="8"/>
    </row>
    <row r="89" spans="2:12">
      <c r="B89" s="22" t="s">
        <v>31</v>
      </c>
      <c r="C89" s="22"/>
      <c r="D89" s="23">
        <f t="shared" ref="D89:I89" si="10">D88+D87+D86+D85+D84+D83+D82+D81</f>
        <v>280</v>
      </c>
      <c r="E89" s="23">
        <f t="shared" si="10"/>
        <v>9.59</v>
      </c>
      <c r="F89" s="23">
        <f t="shared" si="10"/>
        <v>9.25</v>
      </c>
      <c r="G89" s="23">
        <f t="shared" si="10"/>
        <v>35.45</v>
      </c>
      <c r="H89" s="23">
        <f t="shared" si="10"/>
        <v>229.18</v>
      </c>
      <c r="I89" s="23">
        <f t="shared" si="10"/>
        <v>3.73</v>
      </c>
      <c r="J89" s="36"/>
      <c r="K89" s="8"/>
      <c r="L89" s="8"/>
    </row>
    <row r="90" spans="2:12">
      <c r="B90" s="22" t="s">
        <v>85</v>
      </c>
      <c r="C90" s="22"/>
      <c r="D90" s="23">
        <f>D89+D80+D71</f>
        <v>1368</v>
      </c>
      <c r="E90" s="23">
        <f>E89+E80+E71</f>
        <v>59.68</v>
      </c>
      <c r="F90" s="23">
        <f>F89+F80+F72</f>
        <v>33.85</v>
      </c>
      <c r="G90" s="23">
        <f>G89+G80+G72</f>
        <v>117.88</v>
      </c>
      <c r="H90" s="23">
        <f>H89+H80+H72</f>
        <v>885.6</v>
      </c>
      <c r="I90" s="23">
        <f>I89+I80+I71</f>
        <v>25.4</v>
      </c>
      <c r="J90" s="36"/>
      <c r="K90" s="8"/>
      <c r="L90" s="8"/>
    </row>
    <row r="91" spans="2:12">
      <c r="B91" s="8"/>
      <c r="C91" s="8"/>
      <c r="D91" s="11"/>
      <c r="E91" s="11"/>
      <c r="F91" s="11"/>
      <c r="G91" s="11"/>
      <c r="H91" s="11"/>
      <c r="I91" s="11"/>
      <c r="J91" s="11"/>
      <c r="K91" s="8"/>
      <c r="L91" s="8"/>
    </row>
    <row r="92" spans="2:12">
      <c r="B92" s="8"/>
      <c r="C92" s="8"/>
      <c r="D92" s="11"/>
      <c r="E92" s="11"/>
      <c r="F92" s="11"/>
      <c r="G92" s="11"/>
      <c r="H92" s="11"/>
      <c r="I92" s="11"/>
      <c r="J92" s="11"/>
      <c r="K92" s="8"/>
      <c r="L92" s="8"/>
    </row>
    <row r="93" spans="2:12">
      <c r="B93" s="16" t="s">
        <v>86</v>
      </c>
      <c r="C93" s="20"/>
      <c r="D93" s="21"/>
      <c r="E93" s="21"/>
      <c r="F93" s="21"/>
      <c r="G93" s="21"/>
      <c r="H93" s="21"/>
      <c r="I93" s="21"/>
      <c r="J93" s="36"/>
      <c r="K93" s="8"/>
      <c r="L93" s="8"/>
    </row>
    <row r="94" spans="2:12">
      <c r="B94" s="20" t="s">
        <v>19</v>
      </c>
      <c r="C94" s="20" t="s">
        <v>87</v>
      </c>
      <c r="D94" s="21">
        <v>200</v>
      </c>
      <c r="E94" s="21">
        <v>6.76</v>
      </c>
      <c r="F94" s="21">
        <v>10.42</v>
      </c>
      <c r="G94" s="21">
        <v>25.86</v>
      </c>
      <c r="H94" s="21">
        <v>224.94</v>
      </c>
      <c r="I94" s="21">
        <v>0.9</v>
      </c>
      <c r="J94" s="36" t="s">
        <v>88</v>
      </c>
      <c r="K94" s="8"/>
      <c r="L94" s="8"/>
    </row>
    <row r="95" spans="2:12">
      <c r="B95" s="20"/>
      <c r="C95" s="20" t="s">
        <v>89</v>
      </c>
      <c r="D95" s="21">
        <v>180</v>
      </c>
      <c r="E95" s="21">
        <v>4.2</v>
      </c>
      <c r="F95" s="21">
        <v>3.62</v>
      </c>
      <c r="G95" s="21">
        <v>17.28</v>
      </c>
      <c r="H95" s="21">
        <v>118.66</v>
      </c>
      <c r="I95" s="21">
        <v>1.6</v>
      </c>
      <c r="J95" s="36" t="s">
        <v>53</v>
      </c>
      <c r="K95" s="8"/>
      <c r="L95" s="8"/>
    </row>
    <row r="96" spans="2:12">
      <c r="B96" s="20"/>
      <c r="C96" s="20" t="s">
        <v>26</v>
      </c>
      <c r="D96" s="21">
        <v>8</v>
      </c>
      <c r="E96" s="21">
        <v>6.64</v>
      </c>
      <c r="F96" s="21">
        <v>0.8</v>
      </c>
      <c r="G96" s="21">
        <v>0.8</v>
      </c>
      <c r="H96" s="21">
        <v>59.84</v>
      </c>
      <c r="I96" s="21">
        <v>0</v>
      </c>
      <c r="J96" s="36" t="s">
        <v>27</v>
      </c>
      <c r="K96" s="8"/>
      <c r="L96" s="8"/>
    </row>
    <row r="97" spans="2:12">
      <c r="B97" s="20"/>
      <c r="C97" s="20" t="s">
        <v>90</v>
      </c>
      <c r="D97" s="21">
        <v>12</v>
      </c>
      <c r="E97" s="21">
        <v>3.12</v>
      </c>
      <c r="F97" s="21">
        <v>3.22</v>
      </c>
      <c r="G97" s="21">
        <v>0</v>
      </c>
      <c r="H97" s="21">
        <v>42.24</v>
      </c>
      <c r="I97" s="21">
        <v>0.34</v>
      </c>
      <c r="J97" s="36" t="s">
        <v>91</v>
      </c>
      <c r="K97" s="8"/>
      <c r="L97" s="8"/>
    </row>
    <row r="98" spans="2:12">
      <c r="B98" s="20"/>
      <c r="C98" s="20" t="s">
        <v>24</v>
      </c>
      <c r="D98" s="21">
        <v>40</v>
      </c>
      <c r="E98" s="21">
        <v>2.45</v>
      </c>
      <c r="F98" s="21">
        <v>0.895</v>
      </c>
      <c r="G98" s="21">
        <v>16.74</v>
      </c>
      <c r="H98" s="21">
        <v>85.77</v>
      </c>
      <c r="I98" s="21">
        <v>0</v>
      </c>
      <c r="J98" s="36" t="s">
        <v>25</v>
      </c>
      <c r="K98" s="8"/>
      <c r="L98" s="8"/>
    </row>
    <row r="99" spans="2:12">
      <c r="B99" s="20"/>
      <c r="C99" s="20"/>
      <c r="D99" s="21"/>
      <c r="E99" s="21"/>
      <c r="F99" s="21"/>
      <c r="G99" s="21"/>
      <c r="H99" s="21"/>
      <c r="I99" s="21"/>
      <c r="J99" s="36"/>
      <c r="K99" s="8"/>
      <c r="L99" s="8"/>
    </row>
    <row r="100" spans="2:12">
      <c r="B100" s="20"/>
      <c r="C100" s="24"/>
      <c r="D100" s="21"/>
      <c r="E100" s="21"/>
      <c r="F100" s="21"/>
      <c r="G100" s="21"/>
      <c r="H100" s="21"/>
      <c r="I100" s="21"/>
      <c r="J100" s="36"/>
      <c r="K100" s="8"/>
      <c r="L100" s="8"/>
    </row>
    <row r="101" spans="2:12">
      <c r="B101" s="22" t="s">
        <v>31</v>
      </c>
      <c r="C101" s="22"/>
      <c r="D101" s="23">
        <f t="shared" ref="D101:I101" si="11">D100+D99+D98+D97+D96+D95+D94</f>
        <v>440</v>
      </c>
      <c r="E101" s="23">
        <f t="shared" si="11"/>
        <v>23.17</v>
      </c>
      <c r="F101" s="23">
        <f t="shared" si="11"/>
        <v>18.955</v>
      </c>
      <c r="G101" s="23">
        <f t="shared" si="11"/>
        <v>60.68</v>
      </c>
      <c r="H101" s="23">
        <f t="shared" si="11"/>
        <v>531.45</v>
      </c>
      <c r="I101" s="23">
        <f t="shared" si="11"/>
        <v>2.84</v>
      </c>
      <c r="J101" s="36"/>
      <c r="K101" s="8"/>
      <c r="L101" s="8"/>
    </row>
    <row r="102" spans="2:12">
      <c r="B102" s="22"/>
      <c r="C102" s="22"/>
      <c r="D102" s="23"/>
      <c r="E102" s="23"/>
      <c r="F102" s="23"/>
      <c r="G102" s="23"/>
      <c r="H102" s="23"/>
      <c r="I102" s="23"/>
      <c r="J102" s="36"/>
      <c r="K102" s="8"/>
      <c r="L102" s="8"/>
    </row>
    <row r="103" spans="2:12">
      <c r="B103" s="20" t="s">
        <v>32</v>
      </c>
      <c r="C103" s="20"/>
      <c r="D103" s="21"/>
      <c r="E103" s="21"/>
      <c r="F103" s="21"/>
      <c r="G103" s="21"/>
      <c r="H103" s="21"/>
      <c r="I103" s="21"/>
      <c r="J103" s="36"/>
      <c r="K103" s="8"/>
      <c r="L103" s="8"/>
    </row>
    <row r="104" ht="36" spans="2:12">
      <c r="B104" s="20"/>
      <c r="C104" s="29" t="s">
        <v>93</v>
      </c>
      <c r="D104" s="21">
        <v>200</v>
      </c>
      <c r="E104" s="21">
        <v>4.6</v>
      </c>
      <c r="F104" s="21">
        <v>5.97</v>
      </c>
      <c r="G104" s="21">
        <v>23.27</v>
      </c>
      <c r="H104" s="21">
        <v>158.7</v>
      </c>
      <c r="I104" s="21">
        <v>12.12</v>
      </c>
      <c r="J104" s="36" t="s">
        <v>94</v>
      </c>
      <c r="K104" s="8"/>
      <c r="L104" s="8"/>
    </row>
    <row r="105" spans="2:12">
      <c r="B105" s="20"/>
      <c r="C105" s="20" t="s">
        <v>95</v>
      </c>
      <c r="D105" s="21">
        <v>220</v>
      </c>
      <c r="E105" s="21">
        <v>5.76</v>
      </c>
      <c r="F105" s="21">
        <v>0.82</v>
      </c>
      <c r="G105" s="21">
        <v>31.14</v>
      </c>
      <c r="H105" s="21">
        <v>155.1</v>
      </c>
      <c r="I105" s="21">
        <v>0</v>
      </c>
      <c r="J105" s="36" t="s">
        <v>96</v>
      </c>
      <c r="K105" s="8"/>
      <c r="L105" s="8"/>
    </row>
    <row r="106" spans="2:12">
      <c r="B106" s="20"/>
      <c r="C106" s="20" t="s">
        <v>39</v>
      </c>
      <c r="D106" s="21">
        <v>180</v>
      </c>
      <c r="E106" s="21">
        <v>0.93</v>
      </c>
      <c r="F106" s="21">
        <v>0</v>
      </c>
      <c r="G106" s="21">
        <v>24.26</v>
      </c>
      <c r="H106" s="21">
        <v>96.69</v>
      </c>
      <c r="I106" s="21">
        <v>0.72</v>
      </c>
      <c r="J106" s="36" t="s">
        <v>40</v>
      </c>
      <c r="K106" s="8"/>
      <c r="L106" s="8"/>
    </row>
    <row r="107" spans="2:12">
      <c r="B107" s="20"/>
      <c r="C107" s="20" t="s">
        <v>41</v>
      </c>
      <c r="D107" s="21">
        <v>50</v>
      </c>
      <c r="E107" s="21">
        <v>3</v>
      </c>
      <c r="F107" s="21">
        <v>0.5</v>
      </c>
      <c r="G107" s="21">
        <v>22.16</v>
      </c>
      <c r="H107" s="21">
        <v>94</v>
      </c>
      <c r="I107" s="21">
        <v>0</v>
      </c>
      <c r="J107" s="36" t="s">
        <v>42</v>
      </c>
      <c r="K107" s="8"/>
      <c r="L107" s="8"/>
    </row>
    <row r="108" spans="2:12">
      <c r="B108" s="20"/>
      <c r="C108" s="20"/>
      <c r="D108" s="21"/>
      <c r="E108" s="21"/>
      <c r="F108" s="21"/>
      <c r="G108" s="21"/>
      <c r="H108" s="21"/>
      <c r="I108" s="21"/>
      <c r="J108" s="36"/>
      <c r="K108" s="8"/>
      <c r="L108" s="8"/>
    </row>
    <row r="109" spans="2:12">
      <c r="B109" s="20"/>
      <c r="C109" s="20"/>
      <c r="D109" s="21" t="s">
        <v>97</v>
      </c>
      <c r="E109" s="21"/>
      <c r="F109" s="21"/>
      <c r="G109" s="21"/>
      <c r="H109" s="21"/>
      <c r="I109" s="21"/>
      <c r="J109" s="36"/>
      <c r="K109" s="8"/>
      <c r="L109" s="8"/>
    </row>
    <row r="110" spans="2:12">
      <c r="B110" s="20"/>
      <c r="C110" s="20"/>
      <c r="D110" s="21"/>
      <c r="E110" s="21"/>
      <c r="F110" s="21"/>
      <c r="G110" s="21"/>
      <c r="H110" s="21"/>
      <c r="I110" s="21"/>
      <c r="J110" s="36"/>
      <c r="K110" s="8"/>
      <c r="L110" s="8"/>
    </row>
    <row r="111" spans="2:12">
      <c r="B111" s="20"/>
      <c r="C111" s="20"/>
      <c r="D111" s="21"/>
      <c r="E111" s="21"/>
      <c r="F111" s="21"/>
      <c r="G111" s="21"/>
      <c r="H111" s="21"/>
      <c r="I111" s="21"/>
      <c r="J111" s="36"/>
      <c r="K111" s="8"/>
      <c r="L111" s="8"/>
    </row>
    <row r="112" s="2" customFormat="1" spans="2:12">
      <c r="B112" s="22" t="s">
        <v>31</v>
      </c>
      <c r="C112" s="22"/>
      <c r="D112" s="21">
        <f t="shared" ref="D112:I112" si="12">SUM(D104:D111)</f>
        <v>650</v>
      </c>
      <c r="E112" s="23">
        <f t="shared" si="12"/>
        <v>14.29</v>
      </c>
      <c r="F112" s="23">
        <f t="shared" si="12"/>
        <v>7.29</v>
      </c>
      <c r="G112" s="23">
        <f t="shared" si="12"/>
        <v>100.83</v>
      </c>
      <c r="H112" s="23">
        <f t="shared" si="12"/>
        <v>504.49</v>
      </c>
      <c r="I112" s="23">
        <f t="shared" si="12"/>
        <v>12.84</v>
      </c>
      <c r="J112" s="36"/>
      <c r="K112" s="43"/>
      <c r="L112" s="43"/>
    </row>
    <row r="113" spans="2:12">
      <c r="B113" s="20" t="s">
        <v>43</v>
      </c>
      <c r="C113" s="20" t="s">
        <v>98</v>
      </c>
      <c r="D113" s="21">
        <v>80</v>
      </c>
      <c r="E113" s="21">
        <v>6.01</v>
      </c>
      <c r="F113" s="21">
        <v>3.46</v>
      </c>
      <c r="G113" s="21">
        <v>7.81</v>
      </c>
      <c r="H113" s="21">
        <v>80.45</v>
      </c>
      <c r="I113" s="21">
        <v>0</v>
      </c>
      <c r="J113" s="36" t="s">
        <v>36</v>
      </c>
      <c r="K113" s="8"/>
      <c r="L113" s="8"/>
    </row>
    <row r="114" spans="2:12">
      <c r="B114" s="20"/>
      <c r="C114" s="20" t="s">
        <v>84</v>
      </c>
      <c r="D114" s="21">
        <v>180</v>
      </c>
      <c r="E114" s="21">
        <v>10.8</v>
      </c>
      <c r="F114" s="21">
        <v>2.75</v>
      </c>
      <c r="G114" s="21">
        <v>11.7</v>
      </c>
      <c r="H114" s="21">
        <v>44.35</v>
      </c>
      <c r="I114" s="21">
        <v>5.5</v>
      </c>
      <c r="J114" s="36" t="s">
        <v>69</v>
      </c>
      <c r="K114" s="8"/>
      <c r="L114" s="8"/>
    </row>
    <row r="115" spans="2:12">
      <c r="B115" s="20"/>
      <c r="C115" s="20" t="s">
        <v>24</v>
      </c>
      <c r="D115" s="21">
        <v>40</v>
      </c>
      <c r="E115" s="21">
        <v>2.45</v>
      </c>
      <c r="F115" s="21">
        <v>0.895</v>
      </c>
      <c r="G115" s="21">
        <v>16.74</v>
      </c>
      <c r="H115" s="21">
        <v>85.77</v>
      </c>
      <c r="I115" s="21">
        <v>0</v>
      </c>
      <c r="J115" s="36" t="s">
        <v>25</v>
      </c>
      <c r="K115" s="8"/>
      <c r="L115" s="8"/>
    </row>
    <row r="116" spans="2:12">
      <c r="B116" s="20"/>
      <c r="C116" s="20"/>
      <c r="D116" s="21"/>
      <c r="E116" s="21"/>
      <c r="F116" s="21"/>
      <c r="G116" s="21"/>
      <c r="H116" s="21"/>
      <c r="I116" s="21"/>
      <c r="J116" s="36"/>
      <c r="K116" s="8"/>
      <c r="L116" s="8"/>
    </row>
    <row r="117" hidden="1" spans="2:12">
      <c r="B117" s="20"/>
      <c r="C117" s="20"/>
      <c r="D117" s="21"/>
      <c r="E117" s="21"/>
      <c r="F117" s="21"/>
      <c r="G117" s="21"/>
      <c r="H117" s="21"/>
      <c r="I117" s="21"/>
      <c r="J117" s="36"/>
      <c r="K117" s="8"/>
      <c r="L117" s="8"/>
    </row>
    <row r="118" hidden="1" spans="2:12">
      <c r="B118" s="20"/>
      <c r="C118" s="20"/>
      <c r="D118" s="21"/>
      <c r="E118" s="21"/>
      <c r="F118" s="21"/>
      <c r="G118" s="21"/>
      <c r="H118" s="21"/>
      <c r="I118" s="21"/>
      <c r="J118" s="36"/>
      <c r="K118" s="8"/>
      <c r="L118" s="8"/>
    </row>
    <row r="119" hidden="1" spans="2:12">
      <c r="B119" s="20"/>
      <c r="C119" s="20"/>
      <c r="D119" s="21"/>
      <c r="E119" s="21"/>
      <c r="F119" s="21"/>
      <c r="G119" s="21"/>
      <c r="H119" s="21"/>
      <c r="I119" s="21"/>
      <c r="J119" s="36"/>
      <c r="K119" s="8"/>
      <c r="L119" s="8"/>
    </row>
    <row r="120" hidden="1" spans="2:12">
      <c r="B120" s="20"/>
      <c r="C120" s="20"/>
      <c r="D120" s="21"/>
      <c r="E120" s="21"/>
      <c r="F120" s="21"/>
      <c r="G120" s="21"/>
      <c r="H120" s="21"/>
      <c r="I120" s="21"/>
      <c r="J120" s="36"/>
      <c r="K120" s="8"/>
      <c r="L120" s="8"/>
    </row>
    <row r="121" spans="2:12">
      <c r="B121" s="20"/>
      <c r="C121" s="20"/>
      <c r="D121" s="21"/>
      <c r="E121" s="21"/>
      <c r="F121" s="21"/>
      <c r="G121" s="21"/>
      <c r="H121" s="21"/>
      <c r="I121" s="21"/>
      <c r="J121" s="36"/>
      <c r="K121" s="8"/>
      <c r="L121" s="8"/>
    </row>
    <row r="122" spans="2:12">
      <c r="B122" s="22" t="s">
        <v>31</v>
      </c>
      <c r="C122" s="22"/>
      <c r="D122" s="23">
        <f t="shared" ref="D122:I122" si="13">D121+D120+D119+D118+D117+D116+D115+D114+D113</f>
        <v>300</v>
      </c>
      <c r="E122" s="23">
        <f t="shared" si="13"/>
        <v>19.26</v>
      </c>
      <c r="F122" s="23">
        <f t="shared" si="13"/>
        <v>7.105</v>
      </c>
      <c r="G122" s="23">
        <f t="shared" si="13"/>
        <v>36.25</v>
      </c>
      <c r="H122" s="23">
        <f t="shared" si="13"/>
        <v>210.57</v>
      </c>
      <c r="I122" s="23">
        <f t="shared" si="13"/>
        <v>5.5</v>
      </c>
      <c r="J122" s="36"/>
      <c r="K122" s="8"/>
      <c r="L122" s="8"/>
    </row>
    <row r="123" spans="2:12">
      <c r="B123" s="22" t="s">
        <v>99</v>
      </c>
      <c r="C123" s="22"/>
      <c r="D123" s="23">
        <f t="shared" ref="D123:I123" si="14">D122+D112+D101</f>
        <v>1390</v>
      </c>
      <c r="E123" s="23">
        <f t="shared" si="14"/>
        <v>56.72</v>
      </c>
      <c r="F123" s="23">
        <f t="shared" si="14"/>
        <v>33.35</v>
      </c>
      <c r="G123" s="23">
        <f t="shared" si="14"/>
        <v>197.76</v>
      </c>
      <c r="H123" s="23">
        <f t="shared" si="14"/>
        <v>1246.51</v>
      </c>
      <c r="I123" s="23">
        <f t="shared" si="14"/>
        <v>21.18</v>
      </c>
      <c r="J123" s="36"/>
      <c r="K123" s="8"/>
      <c r="L123" s="8"/>
    </row>
    <row r="124" spans="2:12">
      <c r="B124" s="8"/>
      <c r="C124" s="8"/>
      <c r="D124" s="11"/>
      <c r="E124" s="11"/>
      <c r="F124" s="11"/>
      <c r="G124" s="11"/>
      <c r="H124" s="11"/>
      <c r="I124" s="11"/>
      <c r="J124" s="41"/>
      <c r="K124" s="8"/>
      <c r="L124" s="8"/>
    </row>
    <row r="125" spans="2:12">
      <c r="B125" s="8"/>
      <c r="C125" s="8"/>
      <c r="D125" s="11"/>
      <c r="E125" s="11"/>
      <c r="F125" s="11"/>
      <c r="G125" s="11"/>
      <c r="H125" s="11"/>
      <c r="I125" s="11"/>
      <c r="J125" s="41"/>
      <c r="K125" s="8"/>
      <c r="L125" s="8"/>
    </row>
    <row r="126" spans="2:12">
      <c r="B126" s="16" t="s">
        <v>100</v>
      </c>
      <c r="C126" s="20"/>
      <c r="D126" s="21"/>
      <c r="E126" s="21"/>
      <c r="F126" s="21"/>
      <c r="G126" s="21"/>
      <c r="H126" s="21"/>
      <c r="I126" s="21"/>
      <c r="J126" s="36"/>
      <c r="K126" s="8"/>
      <c r="L126" s="8"/>
    </row>
    <row r="127" spans="2:12">
      <c r="B127" s="20" t="s">
        <v>19</v>
      </c>
      <c r="C127" s="20" t="s">
        <v>174</v>
      </c>
      <c r="D127" s="21">
        <v>200</v>
      </c>
      <c r="E127" s="21">
        <v>13.35</v>
      </c>
      <c r="F127" s="21">
        <v>10.08</v>
      </c>
      <c r="G127" s="21">
        <v>13.86</v>
      </c>
      <c r="H127" s="21">
        <v>194.4</v>
      </c>
      <c r="I127" s="21">
        <v>14.54</v>
      </c>
      <c r="J127" s="36" t="s">
        <v>81</v>
      </c>
      <c r="K127" s="8"/>
      <c r="L127" s="8"/>
    </row>
    <row r="128" spans="2:12">
      <c r="B128" s="20"/>
      <c r="C128" s="20" t="s">
        <v>22</v>
      </c>
      <c r="D128" s="21">
        <v>180</v>
      </c>
      <c r="E128" s="21">
        <v>2.08</v>
      </c>
      <c r="F128" s="21">
        <v>2.39</v>
      </c>
      <c r="G128" s="21">
        <v>12.76</v>
      </c>
      <c r="H128" s="21">
        <v>84.01</v>
      </c>
      <c r="I128" s="21">
        <v>1.17</v>
      </c>
      <c r="J128" s="36" t="s">
        <v>23</v>
      </c>
      <c r="K128" s="8"/>
      <c r="L128" s="8"/>
    </row>
    <row r="129" spans="2:12">
      <c r="B129" s="20"/>
      <c r="C129" s="20" t="s">
        <v>26</v>
      </c>
      <c r="D129" s="21">
        <v>8</v>
      </c>
      <c r="E129" s="21">
        <v>6.64</v>
      </c>
      <c r="F129" s="21">
        <v>0.8</v>
      </c>
      <c r="G129" s="21">
        <v>0.8</v>
      </c>
      <c r="H129" s="21">
        <v>59.84</v>
      </c>
      <c r="I129" s="21">
        <v>0</v>
      </c>
      <c r="J129" s="36" t="s">
        <v>27</v>
      </c>
      <c r="K129" s="8"/>
      <c r="L129" s="8"/>
    </row>
    <row r="130" spans="2:12">
      <c r="B130" s="20"/>
      <c r="C130" s="20" t="s">
        <v>90</v>
      </c>
      <c r="D130" s="21">
        <v>12</v>
      </c>
      <c r="E130" s="21">
        <v>1.56</v>
      </c>
      <c r="F130" s="21">
        <v>1.61</v>
      </c>
      <c r="G130" s="21">
        <v>0</v>
      </c>
      <c r="H130" s="21">
        <v>21.12</v>
      </c>
      <c r="I130" s="21">
        <v>0.17</v>
      </c>
      <c r="J130" s="36" t="s">
        <v>91</v>
      </c>
      <c r="K130" s="8"/>
      <c r="L130" s="8"/>
    </row>
    <row r="131" spans="2:12">
      <c r="B131" s="20"/>
      <c r="C131" s="20" t="s">
        <v>24</v>
      </c>
      <c r="D131" s="21">
        <v>40</v>
      </c>
      <c r="E131" s="21">
        <v>2.45</v>
      </c>
      <c r="F131" s="21">
        <v>0.895</v>
      </c>
      <c r="G131" s="21">
        <v>16.74</v>
      </c>
      <c r="H131" s="21">
        <v>85.77</v>
      </c>
      <c r="I131" s="21">
        <v>0</v>
      </c>
      <c r="J131" s="36" t="s">
        <v>25</v>
      </c>
      <c r="K131" s="8"/>
      <c r="L131" s="8"/>
    </row>
    <row r="132" spans="2:12">
      <c r="B132" s="20"/>
      <c r="C132" s="20"/>
      <c r="D132" s="21"/>
      <c r="E132" s="21"/>
      <c r="F132" s="21"/>
      <c r="G132" s="21"/>
      <c r="H132" s="21"/>
      <c r="I132" s="21"/>
      <c r="J132" s="36"/>
      <c r="K132" s="8"/>
      <c r="L132" s="8"/>
    </row>
    <row r="133" spans="2:12">
      <c r="B133" s="20" t="s">
        <v>175</v>
      </c>
      <c r="C133" s="8" t="s">
        <v>102</v>
      </c>
      <c r="D133" s="21">
        <v>200</v>
      </c>
      <c r="E133" s="21">
        <v>3</v>
      </c>
      <c r="F133" s="21">
        <v>1</v>
      </c>
      <c r="G133" s="21">
        <v>42</v>
      </c>
      <c r="H133" s="21">
        <v>190</v>
      </c>
      <c r="I133" s="21">
        <v>0</v>
      </c>
      <c r="J133" s="36" t="s">
        <v>83</v>
      </c>
      <c r="K133" s="8"/>
      <c r="L133" s="8"/>
    </row>
    <row r="134" spans="2:12">
      <c r="B134" s="22" t="s">
        <v>31</v>
      </c>
      <c r="C134" s="22"/>
      <c r="D134" s="23">
        <f t="shared" ref="D134:I134" si="15">D133+D132+D131+D130+D129+D128+D127</f>
        <v>640</v>
      </c>
      <c r="E134" s="23">
        <f t="shared" si="15"/>
        <v>29.08</v>
      </c>
      <c r="F134" s="23">
        <f t="shared" si="15"/>
        <v>16.775</v>
      </c>
      <c r="G134" s="23">
        <f t="shared" si="15"/>
        <v>86.16</v>
      </c>
      <c r="H134" s="23">
        <f t="shared" si="15"/>
        <v>635.14</v>
      </c>
      <c r="I134" s="23">
        <f t="shared" si="15"/>
        <v>15.88</v>
      </c>
      <c r="J134" s="36"/>
      <c r="K134" s="8"/>
      <c r="L134" s="8"/>
    </row>
    <row r="135" spans="2:12">
      <c r="B135" s="22"/>
      <c r="C135" s="22"/>
      <c r="D135" s="23"/>
      <c r="E135" s="23"/>
      <c r="F135" s="23"/>
      <c r="G135" s="23"/>
      <c r="H135" s="23"/>
      <c r="I135" s="23"/>
      <c r="J135" s="36"/>
      <c r="K135" s="8"/>
      <c r="L135" s="8"/>
    </row>
    <row r="136" spans="2:12">
      <c r="B136" s="20" t="s">
        <v>32</v>
      </c>
      <c r="C136" s="20"/>
      <c r="D136" s="21"/>
      <c r="E136" s="21"/>
      <c r="F136" s="21"/>
      <c r="G136" s="21"/>
      <c r="H136" s="21"/>
      <c r="I136" s="21"/>
      <c r="J136" s="36" t="s">
        <v>97</v>
      </c>
      <c r="K136" s="35" t="s">
        <v>176</v>
      </c>
      <c r="L136" s="8"/>
    </row>
    <row r="137" ht="36" spans="2:12">
      <c r="B137" s="20"/>
      <c r="C137" s="29" t="s">
        <v>103</v>
      </c>
      <c r="D137" s="21">
        <v>200</v>
      </c>
      <c r="E137" s="21">
        <v>3.48</v>
      </c>
      <c r="F137" s="21">
        <v>0.54</v>
      </c>
      <c r="G137" s="21">
        <v>14.52</v>
      </c>
      <c r="H137" s="21">
        <v>85.64</v>
      </c>
      <c r="I137" s="21">
        <v>2.96</v>
      </c>
      <c r="J137" s="36" t="s">
        <v>104</v>
      </c>
      <c r="K137" s="8"/>
      <c r="L137" s="8"/>
    </row>
    <row r="138" spans="2:12">
      <c r="B138" s="20"/>
      <c r="C138" s="27" t="s">
        <v>105</v>
      </c>
      <c r="D138" s="21">
        <v>220</v>
      </c>
      <c r="E138" s="21">
        <v>11.55</v>
      </c>
      <c r="F138" s="21">
        <v>3.94</v>
      </c>
      <c r="G138" s="21">
        <v>10.28</v>
      </c>
      <c r="H138" s="21">
        <v>150.5</v>
      </c>
      <c r="I138" s="21">
        <v>3.25</v>
      </c>
      <c r="J138" s="36" t="s">
        <v>83</v>
      </c>
      <c r="K138" s="56"/>
      <c r="L138" s="8"/>
    </row>
    <row r="139" spans="2:12">
      <c r="B139" s="20"/>
      <c r="C139" s="20" t="s">
        <v>39</v>
      </c>
      <c r="D139" s="21">
        <v>180</v>
      </c>
      <c r="E139" s="21">
        <v>0.93</v>
      </c>
      <c r="F139" s="21">
        <v>0</v>
      </c>
      <c r="G139" s="21">
        <v>24.26</v>
      </c>
      <c r="H139" s="21">
        <v>96.69</v>
      </c>
      <c r="I139" s="21">
        <v>0.72</v>
      </c>
      <c r="J139" s="36" t="s">
        <v>40</v>
      </c>
      <c r="K139" s="8"/>
      <c r="L139" s="8"/>
    </row>
    <row r="140" spans="2:12">
      <c r="B140" s="20"/>
      <c r="C140" s="20" t="s">
        <v>41</v>
      </c>
      <c r="D140" s="21">
        <v>50</v>
      </c>
      <c r="E140" s="21">
        <v>3</v>
      </c>
      <c r="F140" s="21">
        <v>0.5</v>
      </c>
      <c r="G140" s="21">
        <v>22.16</v>
      </c>
      <c r="H140" s="21">
        <v>94</v>
      </c>
      <c r="I140" s="21">
        <v>0</v>
      </c>
      <c r="J140" s="36" t="s">
        <v>42</v>
      </c>
      <c r="K140" s="8"/>
      <c r="L140" s="8"/>
    </row>
    <row r="141" spans="2:12">
      <c r="B141" s="20"/>
      <c r="C141" s="20"/>
      <c r="D141" s="21"/>
      <c r="E141" s="21"/>
      <c r="F141" s="21"/>
      <c r="G141" s="21"/>
      <c r="H141" s="21"/>
      <c r="I141" s="21"/>
      <c r="J141" s="36"/>
      <c r="K141" s="8"/>
      <c r="L141" s="8"/>
    </row>
    <row r="142" spans="2:12">
      <c r="B142" s="22" t="s">
        <v>31</v>
      </c>
      <c r="C142" s="22"/>
      <c r="D142" s="23">
        <f t="shared" ref="D142:I142" si="16">D141+D140+D139+D138+D137+D136</f>
        <v>650</v>
      </c>
      <c r="E142" s="23">
        <f t="shared" si="16"/>
        <v>18.96</v>
      </c>
      <c r="F142" s="23">
        <f t="shared" si="16"/>
        <v>4.98</v>
      </c>
      <c r="G142" s="23">
        <f t="shared" si="16"/>
        <v>71.22</v>
      </c>
      <c r="H142" s="23">
        <f t="shared" si="16"/>
        <v>426.83</v>
      </c>
      <c r="I142" s="23">
        <f t="shared" si="16"/>
        <v>6.93</v>
      </c>
      <c r="J142" s="36"/>
      <c r="K142" s="8"/>
      <c r="L142" s="8"/>
    </row>
    <row r="143" spans="2:12">
      <c r="B143" s="22"/>
      <c r="C143" s="22"/>
      <c r="D143" s="23"/>
      <c r="E143" s="23"/>
      <c r="F143" s="23"/>
      <c r="G143" s="23"/>
      <c r="H143" s="23"/>
      <c r="I143" s="23"/>
      <c r="J143" s="36"/>
      <c r="K143" s="8"/>
      <c r="L143" s="8"/>
    </row>
    <row r="144" ht="33" customHeight="1" spans="2:12">
      <c r="B144" s="20" t="s">
        <v>43</v>
      </c>
      <c r="C144" s="29" t="s">
        <v>107</v>
      </c>
      <c r="D144" s="21">
        <v>80</v>
      </c>
      <c r="E144" s="21">
        <v>5.424</v>
      </c>
      <c r="F144" s="21">
        <v>11.168</v>
      </c>
      <c r="G144" s="21">
        <v>41.712</v>
      </c>
      <c r="H144" s="21">
        <v>289.6</v>
      </c>
      <c r="I144" s="21">
        <v>0</v>
      </c>
      <c r="J144" s="36" t="s">
        <v>177</v>
      </c>
      <c r="K144" s="8"/>
      <c r="L144" s="8"/>
    </row>
    <row r="145" spans="2:12">
      <c r="B145" s="20"/>
      <c r="C145" s="20" t="s">
        <v>84</v>
      </c>
      <c r="D145" s="21">
        <v>180</v>
      </c>
      <c r="E145" s="21">
        <v>10.8</v>
      </c>
      <c r="F145" s="21">
        <v>2.75</v>
      </c>
      <c r="G145" s="21">
        <v>11.7</v>
      </c>
      <c r="H145" s="21">
        <v>44.35</v>
      </c>
      <c r="I145" s="21">
        <v>5.5</v>
      </c>
      <c r="J145" s="36" t="s">
        <v>69</v>
      </c>
      <c r="K145" s="8"/>
      <c r="L145" s="8"/>
    </row>
    <row r="146" spans="2:12">
      <c r="B146" s="20"/>
      <c r="C146" s="20"/>
      <c r="D146" s="21"/>
      <c r="E146" s="21"/>
      <c r="F146" s="21"/>
      <c r="G146" s="21"/>
      <c r="H146" s="21"/>
      <c r="I146" s="21"/>
      <c r="J146" s="36"/>
      <c r="K146" s="8"/>
      <c r="L146" s="8"/>
    </row>
    <row r="147" hidden="1" spans="2:12">
      <c r="B147" s="20"/>
      <c r="C147" s="20"/>
      <c r="D147" s="21"/>
      <c r="E147" s="21"/>
      <c r="F147" s="21"/>
      <c r="G147" s="21"/>
      <c r="H147" s="21"/>
      <c r="I147" s="21"/>
      <c r="J147" s="36"/>
      <c r="K147" s="8"/>
      <c r="L147" s="8"/>
    </row>
    <row r="148" hidden="1" spans="2:12">
      <c r="B148" s="20"/>
      <c r="C148" s="20"/>
      <c r="D148" s="21"/>
      <c r="E148" s="21"/>
      <c r="F148" s="21"/>
      <c r="G148" s="21"/>
      <c r="H148" s="21"/>
      <c r="I148" s="21"/>
      <c r="J148" s="36"/>
      <c r="K148" s="8"/>
      <c r="L148" s="8"/>
    </row>
    <row r="149" spans="2:12">
      <c r="B149" s="20"/>
      <c r="C149" s="20"/>
      <c r="D149" s="21"/>
      <c r="E149" s="21"/>
      <c r="F149" s="21"/>
      <c r="G149" s="21"/>
      <c r="H149" s="21"/>
      <c r="I149" s="21"/>
      <c r="J149" s="36"/>
      <c r="K149" s="8"/>
      <c r="L149" s="8"/>
    </row>
    <row r="150" spans="2:12">
      <c r="B150" s="22" t="s">
        <v>31</v>
      </c>
      <c r="C150" s="22"/>
      <c r="D150" s="23">
        <f t="shared" ref="D150:I150" si="17">D149+D148+D147+D146+D145+D144</f>
        <v>260</v>
      </c>
      <c r="E150" s="23">
        <f t="shared" si="17"/>
        <v>16.224</v>
      </c>
      <c r="F150" s="23">
        <f t="shared" si="17"/>
        <v>13.918</v>
      </c>
      <c r="G150" s="23">
        <f t="shared" si="17"/>
        <v>53.412</v>
      </c>
      <c r="H150" s="23">
        <f t="shared" si="17"/>
        <v>333.95</v>
      </c>
      <c r="I150" s="23">
        <f t="shared" si="17"/>
        <v>5.5</v>
      </c>
      <c r="J150" s="36"/>
      <c r="K150" s="8"/>
      <c r="L150" s="8"/>
    </row>
    <row r="151" spans="2:12">
      <c r="B151" s="22" t="s">
        <v>110</v>
      </c>
      <c r="C151" s="22"/>
      <c r="D151" s="23">
        <f>+D123+D90+D60+D32</f>
        <v>5934</v>
      </c>
      <c r="E151" s="23">
        <f>E150+E142+E134</f>
        <v>64.264</v>
      </c>
      <c r="F151" s="23">
        <f>F150+F142+F134</f>
        <v>35.673</v>
      </c>
      <c r="G151" s="23">
        <f>G150+G142+G134</f>
        <v>210.792</v>
      </c>
      <c r="H151" s="23">
        <f>H150+H142+H134</f>
        <v>1395.92</v>
      </c>
      <c r="I151" s="23">
        <f>I150+I142+I134</f>
        <v>28.31</v>
      </c>
      <c r="J151" s="36"/>
      <c r="K151" s="8"/>
      <c r="L151" s="8"/>
    </row>
    <row r="152" spans="2:12">
      <c r="B152" s="22" t="s">
        <v>111</v>
      </c>
      <c r="C152" s="22"/>
      <c r="D152" s="23">
        <f t="shared" ref="D152:I152" si="18">D151+D123+D90+D60+D32</f>
        <v>11868</v>
      </c>
      <c r="E152" s="23">
        <f t="shared" si="18"/>
        <v>314.424</v>
      </c>
      <c r="F152" s="23">
        <f t="shared" si="18"/>
        <v>192.413</v>
      </c>
      <c r="G152" s="23">
        <f t="shared" si="18"/>
        <v>971.002</v>
      </c>
      <c r="H152" s="23">
        <f t="shared" si="18"/>
        <v>6555.155</v>
      </c>
      <c r="I152" s="23">
        <f t="shared" si="18"/>
        <v>246.172</v>
      </c>
      <c r="J152" s="36"/>
      <c r="K152" s="8"/>
      <c r="L152" s="8"/>
    </row>
    <row r="153" s="3" customFormat="1" spans="2:12">
      <c r="B153" s="44" t="s">
        <v>178</v>
      </c>
      <c r="C153" s="45"/>
      <c r="D153" s="46"/>
      <c r="E153" s="46"/>
      <c r="F153" s="46"/>
      <c r="G153" s="46"/>
      <c r="H153" s="46"/>
      <c r="I153" s="46"/>
      <c r="J153" s="57"/>
      <c r="K153" s="8"/>
      <c r="L153" s="8"/>
    </row>
    <row r="154" s="3" customFormat="1" ht="4.5" customHeight="1" spans="2:12">
      <c r="B154" s="42"/>
      <c r="C154" s="47"/>
      <c r="D154" s="48"/>
      <c r="E154" s="48"/>
      <c r="F154" s="48"/>
      <c r="G154" s="48"/>
      <c r="H154" s="48"/>
      <c r="I154" s="48"/>
      <c r="J154" s="58"/>
      <c r="K154" s="8"/>
      <c r="L154" s="8"/>
    </row>
    <row r="155" s="3" customFormat="1" ht="10.5" customHeight="1" spans="2:12">
      <c r="B155" s="44" t="s">
        <v>114</v>
      </c>
      <c r="C155" s="45"/>
      <c r="D155" s="46"/>
      <c r="E155" s="46"/>
      <c r="F155" s="46"/>
      <c r="G155" s="46"/>
      <c r="H155" s="46"/>
      <c r="I155" s="46"/>
      <c r="J155" s="57"/>
      <c r="K155" s="8"/>
      <c r="L155" s="8"/>
    </row>
    <row r="156" s="3" customFormat="1" ht="14.25" customHeight="1" spans="2:12">
      <c r="B156" s="49" t="s">
        <v>115</v>
      </c>
      <c r="C156" s="50"/>
      <c r="D156" s="11"/>
      <c r="E156" s="11"/>
      <c r="F156" s="11"/>
      <c r="G156" s="11"/>
      <c r="H156" s="11"/>
      <c r="I156" s="11"/>
      <c r="J156" s="59"/>
      <c r="K156" s="8"/>
      <c r="L156" s="8"/>
    </row>
    <row r="157" s="3" customFormat="1" ht="7.5" customHeight="1" spans="2:12">
      <c r="B157" s="49" t="s">
        <v>116</v>
      </c>
      <c r="C157" s="50"/>
      <c r="D157" s="11"/>
      <c r="E157" s="11"/>
      <c r="F157" s="11"/>
      <c r="G157" s="11"/>
      <c r="H157" s="11"/>
      <c r="I157" s="11"/>
      <c r="J157" s="59"/>
      <c r="K157" s="8"/>
      <c r="L157" s="8"/>
    </row>
    <row r="158" s="3" customFormat="1" ht="14.25" customHeight="1" spans="2:12">
      <c r="B158" s="42" t="s">
        <v>117</v>
      </c>
      <c r="C158" s="47"/>
      <c r="D158" s="48"/>
      <c r="E158" s="48"/>
      <c r="F158" s="48"/>
      <c r="G158" s="48"/>
      <c r="H158" s="48"/>
      <c r="I158" s="48"/>
      <c r="J158" s="58"/>
      <c r="K158" s="8"/>
      <c r="L158" s="8"/>
    </row>
    <row r="159" spans="2:12">
      <c r="B159" s="16" t="s">
        <v>118</v>
      </c>
      <c r="C159" s="20"/>
      <c r="D159" s="21"/>
      <c r="E159" s="21"/>
      <c r="F159" s="21"/>
      <c r="G159" s="21"/>
      <c r="H159" s="21"/>
      <c r="I159" s="21"/>
      <c r="J159" s="36"/>
      <c r="K159" s="8"/>
      <c r="L159" s="8"/>
    </row>
    <row r="160" spans="2:12">
      <c r="B160" s="20" t="s">
        <v>19</v>
      </c>
      <c r="C160" s="20" t="s">
        <v>119</v>
      </c>
      <c r="D160" s="21">
        <v>200</v>
      </c>
      <c r="E160" s="21">
        <v>5.78</v>
      </c>
      <c r="F160" s="21">
        <v>12.82</v>
      </c>
      <c r="G160" s="21">
        <v>27.56</v>
      </c>
      <c r="H160" s="21">
        <v>248.82</v>
      </c>
      <c r="I160" s="21">
        <v>1.45</v>
      </c>
      <c r="J160" s="36" t="s">
        <v>120</v>
      </c>
      <c r="K160" s="8"/>
      <c r="L160" s="8"/>
    </row>
    <row r="161" spans="2:12">
      <c r="B161" s="20"/>
      <c r="C161" s="20" t="s">
        <v>89</v>
      </c>
      <c r="D161" s="21">
        <v>180</v>
      </c>
      <c r="E161" s="21">
        <v>4.2</v>
      </c>
      <c r="F161" s="21">
        <v>3.62</v>
      </c>
      <c r="G161" s="21">
        <v>17.28</v>
      </c>
      <c r="H161" s="21">
        <v>118.66</v>
      </c>
      <c r="I161" s="21">
        <v>1.6</v>
      </c>
      <c r="J161" s="36" t="s">
        <v>53</v>
      </c>
      <c r="K161" s="8"/>
      <c r="L161" s="8"/>
    </row>
    <row r="162" spans="2:12">
      <c r="B162" s="20"/>
      <c r="C162" s="20" t="s">
        <v>26</v>
      </c>
      <c r="D162" s="21">
        <v>8</v>
      </c>
      <c r="E162" s="21">
        <v>6.64</v>
      </c>
      <c r="F162" s="21">
        <v>0.8</v>
      </c>
      <c r="G162" s="21">
        <v>0.8</v>
      </c>
      <c r="H162" s="21">
        <v>59.84</v>
      </c>
      <c r="I162" s="21">
        <v>0</v>
      </c>
      <c r="J162" s="36" t="s">
        <v>27</v>
      </c>
      <c r="K162" s="8"/>
      <c r="L162" s="8"/>
    </row>
    <row r="163" spans="2:12">
      <c r="B163" s="20"/>
      <c r="C163" s="20" t="s">
        <v>24</v>
      </c>
      <c r="D163" s="21">
        <v>40</v>
      </c>
      <c r="E163" s="21">
        <v>2.45</v>
      </c>
      <c r="F163" s="21">
        <v>0.895</v>
      </c>
      <c r="G163" s="21">
        <v>16.74</v>
      </c>
      <c r="H163" s="21">
        <v>85.77</v>
      </c>
      <c r="I163" s="21">
        <v>0</v>
      </c>
      <c r="J163" s="36" t="s">
        <v>25</v>
      </c>
      <c r="K163" s="8"/>
      <c r="L163" s="8"/>
    </row>
    <row r="164" spans="2:12">
      <c r="B164" s="20"/>
      <c r="C164" s="20" t="s">
        <v>90</v>
      </c>
      <c r="D164" s="21">
        <v>12</v>
      </c>
      <c r="E164" s="21">
        <v>3.12</v>
      </c>
      <c r="F164" s="21">
        <v>3.22</v>
      </c>
      <c r="G164" s="21">
        <v>0</v>
      </c>
      <c r="H164" s="21">
        <v>42.24</v>
      </c>
      <c r="I164" s="21">
        <v>0.34</v>
      </c>
      <c r="J164" s="36" t="s">
        <v>91</v>
      </c>
      <c r="K164" s="8"/>
      <c r="L164" s="8"/>
    </row>
    <row r="165" spans="2:12">
      <c r="B165" s="8"/>
      <c r="C165" s="8"/>
      <c r="D165" s="11"/>
      <c r="E165" s="11"/>
      <c r="F165" s="11"/>
      <c r="G165" s="11"/>
      <c r="H165" s="11"/>
      <c r="I165" s="11"/>
      <c r="J165" s="41"/>
      <c r="K165" s="8"/>
      <c r="L165" s="8"/>
    </row>
    <row r="166" spans="2:12">
      <c r="B166" s="22" t="s">
        <v>31</v>
      </c>
      <c r="C166" s="22"/>
      <c r="D166" s="23">
        <f t="shared" ref="D166:I166" si="19">D186+D164+D163+D162+D161+D160</f>
        <v>590</v>
      </c>
      <c r="E166" s="23">
        <f t="shared" si="19"/>
        <v>26.54</v>
      </c>
      <c r="F166" s="23">
        <f t="shared" si="19"/>
        <v>25.105</v>
      </c>
      <c r="G166" s="23">
        <f t="shared" si="19"/>
        <v>68.68</v>
      </c>
      <c r="H166" s="23">
        <f t="shared" si="19"/>
        <v>631.33</v>
      </c>
      <c r="I166" s="23">
        <f t="shared" si="19"/>
        <v>4.84</v>
      </c>
      <c r="J166" s="36"/>
      <c r="K166" s="8"/>
      <c r="L166" s="8"/>
    </row>
    <row r="167" spans="2:12">
      <c r="B167" s="22"/>
      <c r="C167" s="22"/>
      <c r="D167" s="23"/>
      <c r="E167" s="23"/>
      <c r="F167" s="23"/>
      <c r="G167" s="23"/>
      <c r="H167" s="23"/>
      <c r="I167" s="23"/>
      <c r="J167" s="36"/>
      <c r="K167" s="8"/>
      <c r="L167" s="8"/>
    </row>
    <row r="168" s="1" customFormat="1" spans="2:12">
      <c r="B168" s="24" t="s">
        <v>32</v>
      </c>
      <c r="C168" s="51"/>
      <c r="D168" s="26"/>
      <c r="E168" s="26"/>
      <c r="F168" s="26"/>
      <c r="G168" s="26"/>
      <c r="H168" s="26"/>
      <c r="I168" s="26"/>
      <c r="J168" s="37"/>
      <c r="K168" s="38"/>
      <c r="L168" s="38"/>
    </row>
    <row r="169" s="1" customFormat="1" ht="34.5" customHeight="1" spans="2:12">
      <c r="B169" s="25"/>
      <c r="C169" s="27" t="s">
        <v>179</v>
      </c>
      <c r="D169" s="28">
        <v>200</v>
      </c>
      <c r="E169" s="52">
        <v>3.08</v>
      </c>
      <c r="F169" s="52">
        <v>1.74</v>
      </c>
      <c r="G169" s="28">
        <v>5.42</v>
      </c>
      <c r="H169" s="28">
        <v>64.98</v>
      </c>
      <c r="I169" s="28">
        <v>9.98</v>
      </c>
      <c r="J169" s="39" t="s">
        <v>94</v>
      </c>
      <c r="K169" s="38"/>
      <c r="L169" s="38"/>
    </row>
    <row r="170" ht="22.5" customHeight="1" spans="2:12">
      <c r="B170" s="20"/>
      <c r="C170" s="29" t="s">
        <v>180</v>
      </c>
      <c r="D170" s="21">
        <v>80</v>
      </c>
      <c r="E170" s="53">
        <v>13.38</v>
      </c>
      <c r="F170" s="53">
        <v>12.62</v>
      </c>
      <c r="G170" s="21">
        <v>3.4</v>
      </c>
      <c r="H170" s="21">
        <v>180.65</v>
      </c>
      <c r="I170" s="21">
        <v>0.38</v>
      </c>
      <c r="J170" s="36" t="s">
        <v>61</v>
      </c>
      <c r="K170" s="8"/>
      <c r="L170" s="8"/>
    </row>
    <row r="171" s="1" customFormat="1" spans="2:12">
      <c r="B171" s="25"/>
      <c r="C171" s="24" t="s">
        <v>37</v>
      </c>
      <c r="D171" s="28">
        <v>150</v>
      </c>
      <c r="E171" s="28">
        <v>5.76</v>
      </c>
      <c r="F171" s="28">
        <v>0.82</v>
      </c>
      <c r="G171" s="28">
        <v>31.14</v>
      </c>
      <c r="H171" s="28">
        <v>155.1</v>
      </c>
      <c r="I171" s="28">
        <v>0</v>
      </c>
      <c r="J171" s="39" t="s">
        <v>38</v>
      </c>
      <c r="K171" s="38"/>
      <c r="L171" s="60"/>
    </row>
    <row r="172" spans="1:12">
      <c r="A172" s="54"/>
      <c r="B172" s="20"/>
      <c r="C172" s="20" t="s">
        <v>64</v>
      </c>
      <c r="D172" s="21">
        <v>180</v>
      </c>
      <c r="E172" s="21">
        <v>0.61</v>
      </c>
      <c r="F172" s="21">
        <v>0.25</v>
      </c>
      <c r="G172" s="21">
        <v>17.08</v>
      </c>
      <c r="H172" s="21">
        <v>73.2</v>
      </c>
      <c r="I172" s="21">
        <v>90</v>
      </c>
      <c r="J172" s="36" t="s">
        <v>65</v>
      </c>
      <c r="K172" s="61"/>
      <c r="L172" s="20"/>
    </row>
    <row r="173" spans="2:12">
      <c r="B173" s="20"/>
      <c r="C173" s="20" t="s">
        <v>41</v>
      </c>
      <c r="D173" s="21">
        <v>50</v>
      </c>
      <c r="E173" s="21">
        <v>3</v>
      </c>
      <c r="F173" s="21">
        <v>0.5</v>
      </c>
      <c r="G173" s="21">
        <v>22.16</v>
      </c>
      <c r="H173" s="21">
        <v>94</v>
      </c>
      <c r="I173" s="21">
        <v>0</v>
      </c>
      <c r="J173" s="36" t="s">
        <v>42</v>
      </c>
      <c r="K173" s="8"/>
      <c r="L173" s="8"/>
    </row>
    <row r="174" spans="2:12">
      <c r="B174" s="22" t="s">
        <v>31</v>
      </c>
      <c r="C174" s="22"/>
      <c r="D174" s="23">
        <f t="shared" ref="D174:I174" si="20">SUM(D168:D173)</f>
        <v>660</v>
      </c>
      <c r="E174" s="23">
        <f t="shared" si="20"/>
        <v>25.83</v>
      </c>
      <c r="F174" s="23">
        <f t="shared" si="20"/>
        <v>15.93</v>
      </c>
      <c r="G174" s="23">
        <f t="shared" si="20"/>
        <v>79.2</v>
      </c>
      <c r="H174" s="23">
        <f t="shared" si="20"/>
        <v>567.93</v>
      </c>
      <c r="I174" s="23">
        <f t="shared" si="20"/>
        <v>100.36</v>
      </c>
      <c r="J174" s="36"/>
      <c r="K174" s="8"/>
      <c r="L174" s="8"/>
    </row>
    <row r="175" spans="2:12">
      <c r="B175" s="20" t="s">
        <v>43</v>
      </c>
      <c r="C175" s="29" t="s">
        <v>123</v>
      </c>
      <c r="D175" s="21">
        <v>80</v>
      </c>
      <c r="E175" s="21">
        <v>5.38</v>
      </c>
      <c r="F175" s="21">
        <v>10.26</v>
      </c>
      <c r="G175" s="21">
        <v>37.2</v>
      </c>
      <c r="H175" s="21">
        <v>270.8</v>
      </c>
      <c r="I175" s="21">
        <v>0.25</v>
      </c>
      <c r="J175" s="36" t="s">
        <v>124</v>
      </c>
      <c r="K175" s="8"/>
      <c r="L175" s="8"/>
    </row>
    <row r="176" spans="2:12">
      <c r="B176" s="20"/>
      <c r="C176" s="20" t="s">
        <v>68</v>
      </c>
      <c r="D176" s="21">
        <v>180</v>
      </c>
      <c r="E176" s="21">
        <v>0.19</v>
      </c>
      <c r="F176" s="21">
        <v>3.65</v>
      </c>
      <c r="G176" s="21">
        <v>11.97</v>
      </c>
      <c r="H176" s="21">
        <v>47.32</v>
      </c>
      <c r="I176" s="21">
        <v>3.65</v>
      </c>
      <c r="J176" s="36" t="s">
        <v>69</v>
      </c>
      <c r="K176" s="8"/>
      <c r="L176" s="8"/>
    </row>
    <row r="177" spans="2:12">
      <c r="B177" s="20"/>
      <c r="C177" s="20"/>
      <c r="D177" s="21"/>
      <c r="E177" s="21"/>
      <c r="F177" s="21"/>
      <c r="G177" s="21"/>
      <c r="H177" s="21"/>
      <c r="I177" s="21"/>
      <c r="J177" s="36"/>
      <c r="K177" s="8"/>
      <c r="L177" s="8"/>
    </row>
    <row r="178" spans="2:12">
      <c r="B178" s="22" t="s">
        <v>31</v>
      </c>
      <c r="C178" s="22"/>
      <c r="D178" s="23">
        <f t="shared" ref="D178:I178" si="21">SUM(D175:D177)</f>
        <v>260</v>
      </c>
      <c r="E178" s="23">
        <f t="shared" si="21"/>
        <v>5.57</v>
      </c>
      <c r="F178" s="23">
        <f t="shared" si="21"/>
        <v>13.91</v>
      </c>
      <c r="G178" s="23">
        <f t="shared" si="21"/>
        <v>49.17</v>
      </c>
      <c r="H178" s="23">
        <f t="shared" si="21"/>
        <v>318.12</v>
      </c>
      <c r="I178" s="23">
        <f t="shared" si="21"/>
        <v>3.9</v>
      </c>
      <c r="J178" s="36"/>
      <c r="K178" s="8"/>
      <c r="L178" s="8"/>
    </row>
    <row r="179" spans="2:12">
      <c r="B179" s="22" t="s">
        <v>48</v>
      </c>
      <c r="C179" s="22"/>
      <c r="D179" s="23">
        <f t="shared" ref="D179:I179" si="22">D178+D166+D175+D176</f>
        <v>1110</v>
      </c>
      <c r="E179" s="23">
        <f t="shared" si="22"/>
        <v>37.68</v>
      </c>
      <c r="F179" s="23">
        <f t="shared" si="22"/>
        <v>52.925</v>
      </c>
      <c r="G179" s="23">
        <f t="shared" si="22"/>
        <v>167.02</v>
      </c>
      <c r="H179" s="23">
        <f t="shared" si="22"/>
        <v>1267.57</v>
      </c>
      <c r="I179" s="23">
        <f t="shared" si="22"/>
        <v>12.64</v>
      </c>
      <c r="J179" s="36"/>
      <c r="K179" s="8"/>
      <c r="L179" s="8"/>
    </row>
    <row r="180" spans="2:12">
      <c r="B180" s="16" t="s">
        <v>125</v>
      </c>
      <c r="C180" s="20"/>
      <c r="D180" s="21"/>
      <c r="E180" s="21"/>
      <c r="F180" s="21"/>
      <c r="G180" s="21"/>
      <c r="H180" s="21"/>
      <c r="I180" s="21"/>
      <c r="J180" s="36"/>
      <c r="K180" s="8"/>
      <c r="L180" s="8"/>
    </row>
    <row r="181" spans="2:12">
      <c r="B181" s="20" t="s">
        <v>19</v>
      </c>
      <c r="C181" s="20" t="s">
        <v>20</v>
      </c>
      <c r="D181" s="21">
        <v>200</v>
      </c>
      <c r="E181" s="21">
        <v>8.24</v>
      </c>
      <c r="F181" s="21">
        <v>7.56</v>
      </c>
      <c r="G181" s="21">
        <v>33.72</v>
      </c>
      <c r="H181" s="21">
        <v>236.12</v>
      </c>
      <c r="I181" s="21">
        <v>7.04</v>
      </c>
      <c r="J181" s="36" t="s">
        <v>21</v>
      </c>
      <c r="K181" s="8"/>
      <c r="L181" s="8"/>
    </row>
    <row r="182" spans="2:12">
      <c r="B182" s="20"/>
      <c r="C182" s="20" t="s">
        <v>24</v>
      </c>
      <c r="D182" s="21">
        <v>40</v>
      </c>
      <c r="E182" s="21">
        <v>2.45</v>
      </c>
      <c r="F182" s="21">
        <v>0.895</v>
      </c>
      <c r="G182" s="21">
        <v>16.74</v>
      </c>
      <c r="H182" s="21">
        <v>85.77</v>
      </c>
      <c r="I182" s="21">
        <v>0</v>
      </c>
      <c r="J182" s="36" t="s">
        <v>25</v>
      </c>
      <c r="K182" s="8"/>
      <c r="L182" s="8"/>
    </row>
    <row r="183" spans="2:12">
      <c r="B183" s="20"/>
      <c r="C183" s="20" t="s">
        <v>26</v>
      </c>
      <c r="D183" s="21">
        <v>8</v>
      </c>
      <c r="E183" s="21">
        <v>6.64</v>
      </c>
      <c r="F183" s="21">
        <v>0.8</v>
      </c>
      <c r="G183" s="21">
        <v>0.8</v>
      </c>
      <c r="H183" s="21">
        <v>59.84</v>
      </c>
      <c r="I183" s="21">
        <v>0</v>
      </c>
      <c r="J183" s="36" t="s">
        <v>27</v>
      </c>
      <c r="K183" s="8"/>
      <c r="L183" s="8"/>
    </row>
    <row r="184" spans="2:12">
      <c r="B184" s="20"/>
      <c r="C184" s="20" t="s">
        <v>90</v>
      </c>
      <c r="D184" s="21">
        <v>12</v>
      </c>
      <c r="E184" s="21">
        <v>3.12</v>
      </c>
      <c r="F184" s="21">
        <v>3.22</v>
      </c>
      <c r="G184" s="21">
        <v>0</v>
      </c>
      <c r="H184" s="21">
        <v>42.24</v>
      </c>
      <c r="I184" s="21">
        <v>0.34</v>
      </c>
      <c r="J184" s="36" t="s">
        <v>91</v>
      </c>
      <c r="K184" s="8"/>
      <c r="L184" s="8"/>
    </row>
    <row r="185" spans="2:12">
      <c r="B185" s="20"/>
      <c r="C185" s="20" t="s">
        <v>22</v>
      </c>
      <c r="D185" s="21">
        <v>180</v>
      </c>
      <c r="E185" s="21">
        <v>2.08</v>
      </c>
      <c r="F185" s="21">
        <v>2.39</v>
      </c>
      <c r="G185" s="21">
        <v>12.76</v>
      </c>
      <c r="H185" s="21">
        <v>84.01</v>
      </c>
      <c r="I185" s="21">
        <v>1.17</v>
      </c>
      <c r="J185" s="36" t="s">
        <v>23</v>
      </c>
      <c r="K185" s="8"/>
      <c r="L185" s="8"/>
    </row>
    <row r="186" spans="2:12">
      <c r="B186" s="20" t="s">
        <v>28</v>
      </c>
      <c r="C186" s="20" t="s">
        <v>29</v>
      </c>
      <c r="D186" s="21">
        <v>150</v>
      </c>
      <c r="E186" s="21">
        <v>4.35</v>
      </c>
      <c r="F186" s="21">
        <v>3.75</v>
      </c>
      <c r="G186" s="21">
        <v>6.3</v>
      </c>
      <c r="H186" s="21">
        <v>76</v>
      </c>
      <c r="I186" s="21">
        <v>1.45</v>
      </c>
      <c r="J186" s="36" t="s">
        <v>30</v>
      </c>
      <c r="K186" s="8"/>
      <c r="L186" s="8"/>
    </row>
    <row r="187" spans="2:12">
      <c r="B187" s="20"/>
      <c r="C187" s="20"/>
      <c r="D187" s="21"/>
      <c r="E187" s="21"/>
      <c r="F187" s="21"/>
      <c r="G187" s="21"/>
      <c r="H187" s="21"/>
      <c r="I187" s="21"/>
      <c r="J187" s="36"/>
      <c r="K187" s="8"/>
      <c r="L187" s="8"/>
    </row>
    <row r="188" spans="2:12">
      <c r="B188" s="20"/>
      <c r="C188" s="20"/>
      <c r="D188" s="21"/>
      <c r="E188" s="21"/>
      <c r="F188" s="21"/>
      <c r="G188" s="21"/>
      <c r="H188" s="21"/>
      <c r="I188" s="21"/>
      <c r="J188" s="36"/>
      <c r="K188" s="8"/>
      <c r="L188" s="8"/>
    </row>
    <row r="189" spans="2:12">
      <c r="B189" s="22" t="s">
        <v>31</v>
      </c>
      <c r="C189" s="22"/>
      <c r="D189" s="55">
        <f>SUM(D181:D188)</f>
        <v>590</v>
      </c>
      <c r="E189" s="55">
        <f>SUM(E181:E188)</f>
        <v>26.88</v>
      </c>
      <c r="F189" s="55">
        <f>SUM(F181:F188)</f>
        <v>18.615</v>
      </c>
      <c r="G189" s="55">
        <f>SUM(G181:G188)</f>
        <v>70.32</v>
      </c>
      <c r="H189" s="55">
        <f>SUM(H181:H188)</f>
        <v>583.98</v>
      </c>
      <c r="I189" s="55">
        <f>SUM(I181:I188)</f>
        <v>10</v>
      </c>
      <c r="J189" s="36"/>
      <c r="K189" s="8"/>
      <c r="L189" s="8"/>
    </row>
    <row r="190" spans="2:12">
      <c r="B190" s="22"/>
      <c r="C190" s="22"/>
      <c r="D190" s="23"/>
      <c r="E190" s="23"/>
      <c r="F190" s="23"/>
      <c r="G190" s="23"/>
      <c r="H190" s="23"/>
      <c r="I190" s="23"/>
      <c r="J190" s="36"/>
      <c r="K190" s="8"/>
      <c r="L190" s="8"/>
    </row>
    <row r="191" s="1" customFormat="1" spans="2:12">
      <c r="B191" s="24" t="s">
        <v>32</v>
      </c>
      <c r="C191" s="24"/>
      <c r="D191" s="28"/>
      <c r="E191" s="28"/>
      <c r="F191" s="28"/>
      <c r="G191" s="28"/>
      <c r="H191" s="28"/>
      <c r="I191" s="28"/>
      <c r="J191" s="39"/>
      <c r="K191" s="38"/>
      <c r="L191" s="38"/>
    </row>
    <row r="192" spans="2:12">
      <c r="B192" s="20"/>
      <c r="C192" s="20" t="s">
        <v>128</v>
      </c>
      <c r="D192" s="21">
        <v>200</v>
      </c>
      <c r="E192" s="21">
        <v>1.3</v>
      </c>
      <c r="F192" s="21">
        <v>4.06</v>
      </c>
      <c r="G192" s="21">
        <v>10.44</v>
      </c>
      <c r="H192" s="21">
        <v>83.4</v>
      </c>
      <c r="I192" s="21">
        <v>6.04</v>
      </c>
      <c r="J192" s="36" t="s">
        <v>181</v>
      </c>
      <c r="K192" s="8"/>
      <c r="L192" s="8"/>
    </row>
    <row r="193" s="1" customFormat="1" spans="2:12">
      <c r="B193" s="25"/>
      <c r="C193" s="24" t="s">
        <v>130</v>
      </c>
      <c r="D193" s="28">
        <v>80</v>
      </c>
      <c r="E193" s="28">
        <v>17.22</v>
      </c>
      <c r="F193" s="28">
        <v>16.4</v>
      </c>
      <c r="G193" s="28">
        <v>4.58</v>
      </c>
      <c r="H193" s="28">
        <v>234.55</v>
      </c>
      <c r="I193" s="28">
        <v>0</v>
      </c>
      <c r="J193" s="39" t="s">
        <v>36</v>
      </c>
      <c r="K193" s="38"/>
      <c r="L193" s="38"/>
    </row>
    <row r="194" s="1" customFormat="1" spans="2:12">
      <c r="B194" s="25"/>
      <c r="C194" s="20" t="s">
        <v>131</v>
      </c>
      <c r="D194" s="21">
        <v>150</v>
      </c>
      <c r="E194" s="21">
        <v>13.35</v>
      </c>
      <c r="F194" s="21">
        <v>10.08</v>
      </c>
      <c r="G194" s="21">
        <v>13.86</v>
      </c>
      <c r="H194" s="21">
        <v>194.4</v>
      </c>
      <c r="I194" s="21">
        <v>14.54</v>
      </c>
      <c r="J194" s="36" t="s">
        <v>81</v>
      </c>
      <c r="K194" s="38"/>
      <c r="L194" s="38"/>
    </row>
    <row r="195" spans="2:12">
      <c r="B195" s="20"/>
      <c r="C195" s="20" t="s">
        <v>39</v>
      </c>
      <c r="D195" s="21">
        <v>180</v>
      </c>
      <c r="E195" s="21">
        <v>0.93</v>
      </c>
      <c r="F195" s="21">
        <v>0</v>
      </c>
      <c r="G195" s="21">
        <v>24.26</v>
      </c>
      <c r="H195" s="21">
        <v>96.69</v>
      </c>
      <c r="I195" s="21">
        <v>0.72</v>
      </c>
      <c r="J195" s="36" t="s">
        <v>40</v>
      </c>
      <c r="K195" s="8"/>
      <c r="L195" s="8"/>
    </row>
    <row r="196" spans="2:12">
      <c r="B196" s="20"/>
      <c r="C196" s="20" t="s">
        <v>41</v>
      </c>
      <c r="D196" s="21">
        <v>50</v>
      </c>
      <c r="E196" s="21">
        <v>3</v>
      </c>
      <c r="F196" s="21">
        <v>0.5</v>
      </c>
      <c r="G196" s="21">
        <v>22.16</v>
      </c>
      <c r="H196" s="21">
        <v>94</v>
      </c>
      <c r="I196" s="21">
        <v>0</v>
      </c>
      <c r="J196" s="36" t="s">
        <v>42</v>
      </c>
      <c r="K196" s="8"/>
      <c r="L196" s="8"/>
    </row>
    <row r="197" spans="2:12">
      <c r="B197" s="20"/>
      <c r="C197" s="20"/>
      <c r="D197" s="21"/>
      <c r="E197" s="21"/>
      <c r="F197" s="21"/>
      <c r="G197" s="21"/>
      <c r="H197" s="21"/>
      <c r="I197" s="21"/>
      <c r="J197" s="36"/>
      <c r="K197" s="8"/>
      <c r="L197" s="8"/>
    </row>
    <row r="198" spans="2:12">
      <c r="B198" s="20"/>
      <c r="C198" s="20"/>
      <c r="D198" s="21"/>
      <c r="E198" s="21"/>
      <c r="F198" s="21"/>
      <c r="G198" s="21"/>
      <c r="H198" s="21"/>
      <c r="I198" s="21"/>
      <c r="J198" s="36"/>
      <c r="K198" s="8"/>
      <c r="L198" s="8"/>
    </row>
    <row r="199" spans="2:12">
      <c r="B199" s="22" t="s">
        <v>31</v>
      </c>
      <c r="C199" s="22"/>
      <c r="D199" s="23">
        <f t="shared" ref="D199:I199" si="23">SUM(D191:D198)</f>
        <v>660</v>
      </c>
      <c r="E199" s="23">
        <f t="shared" si="23"/>
        <v>35.8</v>
      </c>
      <c r="F199" s="23">
        <f t="shared" si="23"/>
        <v>31.04</v>
      </c>
      <c r="G199" s="23">
        <f t="shared" si="23"/>
        <v>75.3</v>
      </c>
      <c r="H199" s="23">
        <f t="shared" si="23"/>
        <v>703.04</v>
      </c>
      <c r="I199" s="23">
        <f t="shared" si="23"/>
        <v>21.3</v>
      </c>
      <c r="J199" s="36"/>
      <c r="K199" s="8"/>
      <c r="L199" s="8"/>
    </row>
    <row r="200" spans="2:12">
      <c r="B200" s="22"/>
      <c r="C200" s="22"/>
      <c r="D200" s="23"/>
      <c r="E200" s="23"/>
      <c r="F200" s="23"/>
      <c r="G200" s="23"/>
      <c r="H200" s="23"/>
      <c r="I200" s="23"/>
      <c r="J200" s="36"/>
      <c r="K200" s="8"/>
      <c r="L200" s="8"/>
    </row>
    <row r="201" spans="2:12">
      <c r="B201" s="20" t="s">
        <v>43</v>
      </c>
      <c r="C201" s="20" t="s">
        <v>132</v>
      </c>
      <c r="D201" s="21">
        <v>25</v>
      </c>
      <c r="E201" s="21">
        <v>3.25</v>
      </c>
      <c r="F201" s="21">
        <v>3</v>
      </c>
      <c r="G201" s="21">
        <v>2.5</v>
      </c>
      <c r="H201" s="21">
        <v>39.25</v>
      </c>
      <c r="I201" s="21">
        <v>0</v>
      </c>
      <c r="J201" s="36" t="s">
        <v>133</v>
      </c>
      <c r="K201" s="8"/>
      <c r="L201" s="8"/>
    </row>
    <row r="202" s="4" customFormat="1" spans="2:12">
      <c r="B202" s="62"/>
      <c r="C202" s="20" t="s">
        <v>24</v>
      </c>
      <c r="D202" s="28">
        <v>40</v>
      </c>
      <c r="E202" s="28">
        <v>2.45</v>
      </c>
      <c r="F202" s="28">
        <v>0.895</v>
      </c>
      <c r="G202" s="28">
        <v>16.74</v>
      </c>
      <c r="H202" s="28">
        <v>85.77</v>
      </c>
      <c r="I202" s="28">
        <v>0</v>
      </c>
      <c r="J202" s="39" t="s">
        <v>25</v>
      </c>
      <c r="K202" s="66"/>
      <c r="L202" s="66"/>
    </row>
    <row r="203" s="4" customFormat="1" spans="2:12">
      <c r="B203" s="62"/>
      <c r="C203" s="24" t="s">
        <v>68</v>
      </c>
      <c r="D203" s="21">
        <v>180</v>
      </c>
      <c r="E203" s="21">
        <v>0.19</v>
      </c>
      <c r="F203" s="21">
        <v>3.65</v>
      </c>
      <c r="G203" s="21">
        <v>11.97</v>
      </c>
      <c r="H203" s="21">
        <v>47.32</v>
      </c>
      <c r="I203" s="21">
        <v>3.65</v>
      </c>
      <c r="J203" s="36" t="s">
        <v>109</v>
      </c>
      <c r="K203" s="66"/>
      <c r="L203" s="66"/>
    </row>
    <row r="204" customHeight="1" spans="2:12">
      <c r="B204" s="20"/>
      <c r="C204" s="20" t="s">
        <v>134</v>
      </c>
      <c r="D204" s="21">
        <v>60</v>
      </c>
      <c r="E204" s="21">
        <v>0.85</v>
      </c>
      <c r="F204" s="21">
        <v>3.65</v>
      </c>
      <c r="G204" s="21">
        <v>5.01</v>
      </c>
      <c r="H204" s="21">
        <v>56.34</v>
      </c>
      <c r="I204" s="21">
        <v>5.7</v>
      </c>
      <c r="J204" s="36" t="s">
        <v>104</v>
      </c>
      <c r="K204" s="8"/>
      <c r="L204" s="8"/>
    </row>
    <row r="205" hidden="1" spans="2:12">
      <c r="B205" s="20"/>
      <c r="C205" s="20"/>
      <c r="D205" s="21"/>
      <c r="E205" s="21"/>
      <c r="F205" s="21"/>
      <c r="G205" s="21"/>
      <c r="H205" s="21"/>
      <c r="I205" s="21"/>
      <c r="J205" s="36"/>
      <c r="K205" s="8"/>
      <c r="L205" s="8"/>
    </row>
    <row r="206" spans="2:12">
      <c r="B206" s="20"/>
      <c r="C206" s="20"/>
      <c r="D206" s="21"/>
      <c r="E206" s="21"/>
      <c r="F206" s="21"/>
      <c r="G206" s="21"/>
      <c r="H206" s="21"/>
      <c r="I206" s="21"/>
      <c r="J206" s="36"/>
      <c r="K206" s="8"/>
      <c r="L206" s="8"/>
    </row>
    <row r="207" spans="2:12">
      <c r="B207" s="22" t="s">
        <v>31</v>
      </c>
      <c r="C207" s="22"/>
      <c r="D207" s="23">
        <f t="shared" ref="D207:I207" si="24">SUM(D201:D206)</f>
        <v>305</v>
      </c>
      <c r="E207" s="23">
        <f t="shared" si="24"/>
        <v>6.74</v>
      </c>
      <c r="F207" s="23">
        <f t="shared" si="24"/>
        <v>11.195</v>
      </c>
      <c r="G207" s="23">
        <f t="shared" si="24"/>
        <v>36.22</v>
      </c>
      <c r="H207" s="23">
        <f t="shared" si="24"/>
        <v>228.68</v>
      </c>
      <c r="I207" s="23">
        <f t="shared" si="24"/>
        <v>9.35</v>
      </c>
      <c r="J207" s="36"/>
      <c r="K207" s="8"/>
      <c r="L207" s="8"/>
    </row>
    <row r="208" spans="2:12">
      <c r="B208" s="22" t="s">
        <v>70</v>
      </c>
      <c r="C208" s="22"/>
      <c r="D208" s="23">
        <f t="shared" ref="D208:I208" si="25">D207+D199+D189</f>
        <v>1555</v>
      </c>
      <c r="E208" s="23">
        <f t="shared" si="25"/>
        <v>69.42</v>
      </c>
      <c r="F208" s="23">
        <f t="shared" si="25"/>
        <v>60.85</v>
      </c>
      <c r="G208" s="23">
        <f t="shared" si="25"/>
        <v>181.84</v>
      </c>
      <c r="H208" s="23">
        <f t="shared" si="25"/>
        <v>1515.7</v>
      </c>
      <c r="I208" s="23">
        <f t="shared" si="25"/>
        <v>40.65</v>
      </c>
      <c r="J208" s="36"/>
      <c r="K208" s="8"/>
      <c r="L208" s="8"/>
    </row>
    <row r="209" spans="2:12">
      <c r="B209" s="8"/>
      <c r="C209" s="8"/>
      <c r="D209" s="11"/>
      <c r="E209" s="11"/>
      <c r="F209" s="11"/>
      <c r="G209" s="11"/>
      <c r="H209" s="11"/>
      <c r="I209" s="11"/>
      <c r="J209" s="41"/>
      <c r="K209" s="8"/>
      <c r="L209" s="8"/>
    </row>
    <row r="210" spans="2:12">
      <c r="B210" s="13" t="s">
        <v>3</v>
      </c>
      <c r="C210" s="14" t="s">
        <v>4</v>
      </c>
      <c r="D210" s="15" t="s">
        <v>5</v>
      </c>
      <c r="E210" s="16" t="s">
        <v>6</v>
      </c>
      <c r="F210" s="16"/>
      <c r="G210" s="16"/>
      <c r="H210" s="14" t="s">
        <v>7</v>
      </c>
      <c r="I210" s="13" t="s">
        <v>8</v>
      </c>
      <c r="J210" s="67" t="s">
        <v>9</v>
      </c>
      <c r="K210" s="8"/>
      <c r="L210" s="8"/>
    </row>
    <row r="211" spans="2:12">
      <c r="B211" s="17"/>
      <c r="C211" s="18" t="s">
        <v>10</v>
      </c>
      <c r="D211" s="19" t="s">
        <v>11</v>
      </c>
      <c r="E211" s="16" t="s">
        <v>12</v>
      </c>
      <c r="F211" s="16" t="s">
        <v>13</v>
      </c>
      <c r="G211" s="16" t="s">
        <v>14</v>
      </c>
      <c r="H211" s="18" t="s">
        <v>15</v>
      </c>
      <c r="I211" s="17" t="s">
        <v>16</v>
      </c>
      <c r="J211" s="68" t="s">
        <v>17</v>
      </c>
      <c r="K211" s="8"/>
      <c r="L211" s="8"/>
    </row>
    <row r="212" spans="2:12">
      <c r="B212" s="16" t="s">
        <v>136</v>
      </c>
      <c r="C212" s="20"/>
      <c r="D212" s="21" t="s">
        <v>97</v>
      </c>
      <c r="E212" s="21"/>
      <c r="F212" s="21"/>
      <c r="G212" s="21"/>
      <c r="H212" s="21"/>
      <c r="I212" s="21"/>
      <c r="J212" s="36"/>
      <c r="K212" s="8"/>
      <c r="L212" s="8"/>
    </row>
    <row r="213" spans="2:12">
      <c r="B213" s="20" t="s">
        <v>19</v>
      </c>
      <c r="C213" s="20" t="s">
        <v>137</v>
      </c>
      <c r="D213" s="21">
        <v>200</v>
      </c>
      <c r="E213" s="21">
        <v>8.34</v>
      </c>
      <c r="F213" s="21">
        <v>8.58</v>
      </c>
      <c r="G213" s="21">
        <v>36.52</v>
      </c>
      <c r="H213" s="21">
        <v>256.78</v>
      </c>
      <c r="I213" s="21">
        <v>9.88</v>
      </c>
      <c r="J213" s="36" t="s">
        <v>51</v>
      </c>
      <c r="K213" s="8"/>
      <c r="L213" s="8"/>
    </row>
    <row r="214" spans="2:12">
      <c r="B214" s="20"/>
      <c r="C214" s="20" t="s">
        <v>74</v>
      </c>
      <c r="D214" s="21">
        <v>180</v>
      </c>
      <c r="E214" s="21">
        <v>2.8</v>
      </c>
      <c r="F214" s="21">
        <v>2.91</v>
      </c>
      <c r="G214" s="21">
        <v>15.93</v>
      </c>
      <c r="H214" s="21">
        <v>98.35</v>
      </c>
      <c r="I214" s="21">
        <v>0.59</v>
      </c>
      <c r="J214" s="36" t="s">
        <v>75</v>
      </c>
      <c r="K214" s="8"/>
      <c r="L214" s="8"/>
    </row>
    <row r="215" spans="2:12">
      <c r="B215" s="20"/>
      <c r="C215" s="20" t="s">
        <v>24</v>
      </c>
      <c r="D215" s="21">
        <v>40</v>
      </c>
      <c r="E215" s="21">
        <v>2.45</v>
      </c>
      <c r="F215" s="21">
        <v>0.895</v>
      </c>
      <c r="G215" s="21">
        <v>16.74</v>
      </c>
      <c r="H215" s="21">
        <v>85.77</v>
      </c>
      <c r="I215" s="21">
        <v>0</v>
      </c>
      <c r="J215" s="36" t="s">
        <v>25</v>
      </c>
      <c r="K215" s="8"/>
      <c r="L215" s="8"/>
    </row>
    <row r="216" spans="2:12">
      <c r="B216" s="20"/>
      <c r="C216" s="20" t="s">
        <v>26</v>
      </c>
      <c r="D216" s="21">
        <v>8</v>
      </c>
      <c r="E216" s="21">
        <v>6.64</v>
      </c>
      <c r="F216" s="21">
        <v>0.8</v>
      </c>
      <c r="G216" s="21">
        <v>0.8</v>
      </c>
      <c r="H216" s="21">
        <v>59.84</v>
      </c>
      <c r="I216" s="21">
        <v>0</v>
      </c>
      <c r="J216" s="36" t="s">
        <v>27</v>
      </c>
      <c r="K216" s="8"/>
      <c r="L216" s="8"/>
    </row>
    <row r="217" spans="2:12">
      <c r="B217" s="40"/>
      <c r="C217" s="8"/>
      <c r="D217" s="21"/>
      <c r="E217" s="21"/>
      <c r="F217" s="21"/>
      <c r="G217" s="21"/>
      <c r="H217" s="21"/>
      <c r="I217" s="21"/>
      <c r="J217" s="36"/>
      <c r="K217" s="8"/>
      <c r="L217" s="8"/>
    </row>
    <row r="218" spans="2:12">
      <c r="B218" s="20"/>
      <c r="C218" s="20"/>
      <c r="D218" s="21"/>
      <c r="E218" s="21"/>
      <c r="F218" s="21"/>
      <c r="G218" s="21"/>
      <c r="H218" s="21"/>
      <c r="I218" s="21"/>
      <c r="J218" s="36"/>
      <c r="K218" s="8"/>
      <c r="L218" s="8"/>
    </row>
    <row r="219" spans="2:12">
      <c r="B219" s="22" t="s">
        <v>31</v>
      </c>
      <c r="C219" s="22"/>
      <c r="D219" s="23">
        <f>SUM(D213:D218)</f>
        <v>428</v>
      </c>
      <c r="E219" s="23">
        <f>E218+E217+E216+E215+E214+E213</f>
        <v>20.23</v>
      </c>
      <c r="F219" s="23">
        <f>F218+F217+F216+F215+F214+F213</f>
        <v>13.185</v>
      </c>
      <c r="G219" s="23">
        <f>G218+G217+G216+G215+G214+G213</f>
        <v>69.99</v>
      </c>
      <c r="H219" s="23">
        <f>H218+H217+H216+H215+H214+H213</f>
        <v>500.74</v>
      </c>
      <c r="I219" s="23">
        <f>I218+I217+I216+I215+I214+I213</f>
        <v>10.47</v>
      </c>
      <c r="J219" s="36"/>
      <c r="K219" s="8"/>
      <c r="L219" s="8"/>
    </row>
    <row r="220" spans="2:12">
      <c r="B220" s="22"/>
      <c r="C220" s="22"/>
      <c r="D220" s="23"/>
      <c r="E220" s="23"/>
      <c r="F220" s="23"/>
      <c r="G220" s="23"/>
      <c r="H220" s="23"/>
      <c r="I220" s="23"/>
      <c r="J220" s="36"/>
      <c r="K220" s="8"/>
      <c r="L220" s="8"/>
    </row>
    <row r="221" spans="2:12">
      <c r="B221" s="20" t="s">
        <v>32</v>
      </c>
      <c r="C221" s="20"/>
      <c r="D221" s="21"/>
      <c r="E221" s="21"/>
      <c r="F221" s="21"/>
      <c r="G221" s="21"/>
      <c r="H221" s="21"/>
      <c r="I221" s="21"/>
      <c r="J221" s="36"/>
      <c r="K221" s="8"/>
      <c r="L221" s="8"/>
    </row>
    <row r="222" spans="2:12">
      <c r="B222" s="44"/>
      <c r="C222" s="63" t="s">
        <v>140</v>
      </c>
      <c r="D222" s="64">
        <v>200</v>
      </c>
      <c r="E222" s="64">
        <v>4.6</v>
      </c>
      <c r="F222" s="64">
        <v>5.97</v>
      </c>
      <c r="G222" s="64">
        <v>23.27</v>
      </c>
      <c r="H222" s="64">
        <v>158.7</v>
      </c>
      <c r="I222" s="64">
        <v>12.12</v>
      </c>
      <c r="J222" s="69" t="s">
        <v>141</v>
      </c>
      <c r="K222" s="8"/>
      <c r="L222" s="8"/>
    </row>
    <row r="223" spans="2:12">
      <c r="B223" s="20"/>
      <c r="C223" s="20" t="s">
        <v>143</v>
      </c>
      <c r="D223" s="21">
        <v>150</v>
      </c>
      <c r="E223" s="21">
        <v>0</v>
      </c>
      <c r="F223" s="21">
        <v>0</v>
      </c>
      <c r="G223" s="21">
        <v>0</v>
      </c>
      <c r="H223" s="21">
        <v>0</v>
      </c>
      <c r="I223" s="21">
        <v>0.105</v>
      </c>
      <c r="J223" s="36"/>
      <c r="K223" s="8"/>
      <c r="L223" s="8"/>
    </row>
    <row r="224" spans="2:12">
      <c r="B224" s="42"/>
      <c r="C224" s="42" t="s">
        <v>142</v>
      </c>
      <c r="D224" s="21">
        <v>80</v>
      </c>
      <c r="E224" s="21">
        <v>12.42</v>
      </c>
      <c r="F224" s="21">
        <v>9.42</v>
      </c>
      <c r="G224" s="21">
        <v>12.85</v>
      </c>
      <c r="H224" s="21">
        <v>185.33</v>
      </c>
      <c r="I224" s="21">
        <v>0.12</v>
      </c>
      <c r="J224" s="36" t="s">
        <v>61</v>
      </c>
      <c r="K224" s="8"/>
      <c r="L224" s="8"/>
    </row>
    <row r="225" spans="2:12">
      <c r="B225" s="20"/>
      <c r="C225" s="20" t="s">
        <v>145</v>
      </c>
      <c r="D225" s="21">
        <v>180</v>
      </c>
      <c r="E225" s="21">
        <v>0.414</v>
      </c>
      <c r="F225" s="21">
        <v>0</v>
      </c>
      <c r="G225" s="21">
        <v>44.28</v>
      </c>
      <c r="H225" s="21">
        <v>180.9</v>
      </c>
      <c r="I225" s="21">
        <v>0</v>
      </c>
      <c r="J225" s="36" t="s">
        <v>30</v>
      </c>
      <c r="K225" s="8"/>
      <c r="L225" s="8"/>
    </row>
    <row r="226" spans="2:12">
      <c r="B226" s="20"/>
      <c r="C226" s="20" t="s">
        <v>41</v>
      </c>
      <c r="D226" s="21">
        <v>50</v>
      </c>
      <c r="E226" s="21">
        <v>3</v>
      </c>
      <c r="F226" s="21">
        <v>0.5</v>
      </c>
      <c r="G226" s="21">
        <v>22.16</v>
      </c>
      <c r="H226" s="21">
        <v>94</v>
      </c>
      <c r="I226" s="21">
        <v>0</v>
      </c>
      <c r="J226" s="36" t="s">
        <v>42</v>
      </c>
      <c r="K226" s="8"/>
      <c r="L226" s="8"/>
    </row>
    <row r="227" spans="2:12">
      <c r="B227" s="20"/>
      <c r="C227" s="20"/>
      <c r="D227" s="21"/>
      <c r="E227" s="21"/>
      <c r="F227" s="21"/>
      <c r="G227" s="21"/>
      <c r="H227" s="21"/>
      <c r="I227" s="21"/>
      <c r="J227" s="36"/>
      <c r="K227" s="8"/>
      <c r="L227" s="8"/>
    </row>
    <row r="228" spans="2:12">
      <c r="B228" s="22" t="s">
        <v>31</v>
      </c>
      <c r="C228" s="22"/>
      <c r="D228" s="23">
        <f t="shared" ref="D228:I228" si="26">D226+D225+D224+D223+D222+D221</f>
        <v>660</v>
      </c>
      <c r="E228" s="23">
        <f t="shared" si="26"/>
        <v>20.434</v>
      </c>
      <c r="F228" s="23">
        <f t="shared" si="26"/>
        <v>15.89</v>
      </c>
      <c r="G228" s="23">
        <f t="shared" si="26"/>
        <v>102.56</v>
      </c>
      <c r="H228" s="23">
        <f t="shared" si="26"/>
        <v>618.93</v>
      </c>
      <c r="I228" s="23">
        <f t="shared" si="26"/>
        <v>12.345</v>
      </c>
      <c r="J228" s="36"/>
      <c r="K228" s="8"/>
      <c r="L228" s="8"/>
    </row>
    <row r="229" spans="2:12">
      <c r="B229" s="22"/>
      <c r="C229" s="22"/>
      <c r="D229" s="23"/>
      <c r="E229" s="23"/>
      <c r="F229" s="23"/>
      <c r="G229" s="23"/>
      <c r="H229" s="23"/>
      <c r="I229" s="23"/>
      <c r="J229" s="36"/>
      <c r="K229" s="8"/>
      <c r="L229" s="8"/>
    </row>
    <row r="230" spans="2:12">
      <c r="B230" s="20" t="s">
        <v>43</v>
      </c>
      <c r="C230" s="29" t="s">
        <v>147</v>
      </c>
      <c r="D230" s="21">
        <v>100</v>
      </c>
      <c r="E230" s="21">
        <v>13.66</v>
      </c>
      <c r="F230" s="21">
        <v>9.04</v>
      </c>
      <c r="G230" s="21">
        <v>9.92</v>
      </c>
      <c r="H230" s="21">
        <v>181.33</v>
      </c>
      <c r="I230" s="21">
        <v>0.27</v>
      </c>
      <c r="J230" s="36" t="s">
        <v>57</v>
      </c>
      <c r="K230" s="8"/>
      <c r="L230" s="8"/>
    </row>
    <row r="231" spans="2:12">
      <c r="B231" s="20"/>
      <c r="C231" s="20" t="s">
        <v>163</v>
      </c>
      <c r="D231" s="21">
        <v>180</v>
      </c>
      <c r="E231" s="21">
        <v>0.19</v>
      </c>
      <c r="F231" s="21">
        <v>3.65</v>
      </c>
      <c r="G231" s="21">
        <v>11.97</v>
      </c>
      <c r="H231" s="21">
        <v>47.32</v>
      </c>
      <c r="I231" s="21">
        <v>3.65</v>
      </c>
      <c r="J231" s="36" t="s">
        <v>69</v>
      </c>
      <c r="K231" s="8"/>
      <c r="L231" s="8"/>
    </row>
    <row r="232" spans="2:12">
      <c r="B232" s="20"/>
      <c r="C232" s="8"/>
      <c r="D232" s="21"/>
      <c r="E232" s="21"/>
      <c r="F232" s="21"/>
      <c r="G232" s="21"/>
      <c r="H232" s="21"/>
      <c r="I232" s="21"/>
      <c r="J232" s="36"/>
      <c r="K232" s="8"/>
      <c r="L232" s="8"/>
    </row>
    <row r="233" hidden="1" spans="2:12">
      <c r="B233" s="20"/>
      <c r="C233" s="20"/>
      <c r="D233" s="21"/>
      <c r="E233" s="21"/>
      <c r="F233" s="21"/>
      <c r="G233" s="21"/>
      <c r="H233" s="21"/>
      <c r="I233" s="21"/>
      <c r="J233" s="36"/>
      <c r="K233" s="8"/>
      <c r="L233" s="8"/>
    </row>
    <row r="234" hidden="1" spans="2:12">
      <c r="B234" s="20"/>
      <c r="C234" s="20"/>
      <c r="D234" s="21"/>
      <c r="E234" s="21"/>
      <c r="F234" s="21"/>
      <c r="G234" s="21"/>
      <c r="H234" s="21"/>
      <c r="I234" s="21"/>
      <c r="J234" s="36"/>
      <c r="K234" s="8"/>
      <c r="L234" s="8"/>
    </row>
    <row r="235" hidden="1" spans="2:12">
      <c r="B235" s="20"/>
      <c r="C235" s="20"/>
      <c r="D235" s="21"/>
      <c r="E235" s="21"/>
      <c r="F235" s="21"/>
      <c r="G235" s="21"/>
      <c r="H235" s="21"/>
      <c r="I235" s="21"/>
      <c r="J235" s="36"/>
      <c r="K235" s="8"/>
      <c r="L235" s="8"/>
    </row>
    <row r="236" spans="2:12">
      <c r="B236" s="20"/>
      <c r="C236" s="20"/>
      <c r="D236" s="21"/>
      <c r="E236" s="21"/>
      <c r="F236" s="21"/>
      <c r="G236" s="21"/>
      <c r="H236" s="21"/>
      <c r="I236" s="21"/>
      <c r="J236" s="36"/>
      <c r="K236" s="8"/>
      <c r="L236" s="8"/>
    </row>
    <row r="237" spans="2:12">
      <c r="B237" s="22" t="s">
        <v>31</v>
      </c>
      <c r="C237" s="22"/>
      <c r="D237" s="23">
        <f t="shared" ref="D237:I237" si="27">D236+D235+D234+D233+D232+D231+D230</f>
        <v>280</v>
      </c>
      <c r="E237" s="23">
        <f t="shared" si="27"/>
        <v>13.85</v>
      </c>
      <c r="F237" s="23">
        <f t="shared" si="27"/>
        <v>12.69</v>
      </c>
      <c r="G237" s="23">
        <f t="shared" si="27"/>
        <v>21.89</v>
      </c>
      <c r="H237" s="23">
        <f t="shared" si="27"/>
        <v>228.65</v>
      </c>
      <c r="I237" s="23">
        <f t="shared" si="27"/>
        <v>3.92</v>
      </c>
      <c r="J237" s="36"/>
      <c r="K237" s="8"/>
      <c r="L237" s="8"/>
    </row>
    <row r="238" spans="2:12">
      <c r="B238" s="22"/>
      <c r="C238" s="22"/>
      <c r="D238" s="23"/>
      <c r="E238" s="23"/>
      <c r="F238" s="23"/>
      <c r="G238" s="23"/>
      <c r="H238" s="23"/>
      <c r="I238" s="23"/>
      <c r="J238" s="36"/>
      <c r="K238" s="8"/>
      <c r="L238" s="8"/>
    </row>
    <row r="239" spans="2:12">
      <c r="B239" s="22" t="s">
        <v>85</v>
      </c>
      <c r="C239" s="22"/>
      <c r="D239" s="23">
        <f>D237+D228+D219</f>
        <v>1368</v>
      </c>
      <c r="E239" s="23">
        <f>E237+E228+E219</f>
        <v>54.514</v>
      </c>
      <c r="F239" s="23">
        <f>F237++F228+F219</f>
        <v>41.765</v>
      </c>
      <c r="G239" s="23">
        <f>G237+G228+G219</f>
        <v>194.44</v>
      </c>
      <c r="H239" s="23">
        <f>H237+H228+H219</f>
        <v>1348.32</v>
      </c>
      <c r="I239" s="23">
        <f>I237+I228+I219</f>
        <v>26.735</v>
      </c>
      <c r="J239" s="36"/>
      <c r="K239" s="8"/>
      <c r="L239" s="8"/>
    </row>
    <row r="240" spans="2:12">
      <c r="B240" s="8"/>
      <c r="C240" s="8"/>
      <c r="D240" s="11"/>
      <c r="E240" s="11"/>
      <c r="F240" s="11"/>
      <c r="G240" s="11"/>
      <c r="H240" s="11"/>
      <c r="I240" s="11"/>
      <c r="J240" s="11"/>
      <c r="K240" s="8"/>
      <c r="L240" s="8"/>
    </row>
    <row r="241" ht="12" customHeight="1" spans="2:12">
      <c r="B241" s="8"/>
      <c r="C241" s="8"/>
      <c r="D241" s="11"/>
      <c r="E241" s="11"/>
      <c r="F241" s="11"/>
      <c r="G241" s="11"/>
      <c r="H241" s="11"/>
      <c r="I241" s="11"/>
      <c r="J241" s="11"/>
      <c r="K241" s="8"/>
      <c r="L241" s="8"/>
    </row>
    <row r="242" spans="2:12">
      <c r="B242" s="16" t="s">
        <v>148</v>
      </c>
      <c r="C242" s="20"/>
      <c r="D242" s="21"/>
      <c r="E242" s="21"/>
      <c r="F242" s="21"/>
      <c r="G242" s="21"/>
      <c r="H242" s="21"/>
      <c r="I242" s="21"/>
      <c r="J242" s="36"/>
      <c r="K242" s="8"/>
      <c r="L242" s="8"/>
    </row>
    <row r="243" spans="2:12">
      <c r="B243" s="20" t="s">
        <v>19</v>
      </c>
      <c r="C243" s="20" t="s">
        <v>72</v>
      </c>
      <c r="D243" s="21">
        <v>200</v>
      </c>
      <c r="E243" s="21">
        <v>6.6</v>
      </c>
      <c r="F243" s="21">
        <v>9</v>
      </c>
      <c r="G243" s="21">
        <v>20.64</v>
      </c>
      <c r="H243" s="21">
        <v>187.04</v>
      </c>
      <c r="I243" s="21">
        <v>0.9</v>
      </c>
      <c r="J243" s="36" t="s">
        <v>73</v>
      </c>
      <c r="K243" s="8"/>
      <c r="L243" s="8"/>
    </row>
    <row r="244" spans="2:12">
      <c r="B244" s="20"/>
      <c r="C244" s="20" t="s">
        <v>22</v>
      </c>
      <c r="D244" s="21">
        <v>180</v>
      </c>
      <c r="E244" s="21">
        <v>2.08</v>
      </c>
      <c r="F244" s="21">
        <v>2.39</v>
      </c>
      <c r="G244" s="21">
        <v>12.76</v>
      </c>
      <c r="H244" s="21">
        <v>84.01</v>
      </c>
      <c r="I244" s="21">
        <v>1.17</v>
      </c>
      <c r="J244" s="36" t="s">
        <v>23</v>
      </c>
      <c r="K244" s="8"/>
      <c r="L244" s="8"/>
    </row>
    <row r="245" spans="2:12">
      <c r="B245" s="20"/>
      <c r="C245" s="20" t="s">
        <v>26</v>
      </c>
      <c r="D245" s="21">
        <v>8</v>
      </c>
      <c r="E245" s="21">
        <v>6.64</v>
      </c>
      <c r="F245" s="21">
        <v>0.8</v>
      </c>
      <c r="G245" s="21">
        <v>0.8</v>
      </c>
      <c r="H245" s="21">
        <v>59.84</v>
      </c>
      <c r="I245" s="21">
        <v>0</v>
      </c>
      <c r="J245" s="36" t="s">
        <v>27</v>
      </c>
      <c r="K245" s="8"/>
      <c r="L245" s="8"/>
    </row>
    <row r="246" spans="2:12">
      <c r="B246" s="20"/>
      <c r="C246" s="20" t="s">
        <v>90</v>
      </c>
      <c r="D246" s="21">
        <v>12</v>
      </c>
      <c r="E246" s="21">
        <v>3.12</v>
      </c>
      <c r="F246" s="21">
        <v>3.22</v>
      </c>
      <c r="G246" s="21">
        <v>0</v>
      </c>
      <c r="H246" s="21">
        <v>42.24</v>
      </c>
      <c r="I246" s="21">
        <v>0.34</v>
      </c>
      <c r="J246" s="36" t="s">
        <v>91</v>
      </c>
      <c r="K246" s="8"/>
      <c r="L246" s="8"/>
    </row>
    <row r="247" spans="2:12">
      <c r="B247" s="20"/>
      <c r="C247" s="20" t="s">
        <v>24</v>
      </c>
      <c r="D247" s="21">
        <v>40</v>
      </c>
      <c r="E247" s="21">
        <v>2.45</v>
      </c>
      <c r="F247" s="21">
        <v>0.895</v>
      </c>
      <c r="G247" s="21">
        <v>16.74</v>
      </c>
      <c r="H247" s="21">
        <v>85.77</v>
      </c>
      <c r="I247" s="21">
        <v>0</v>
      </c>
      <c r="J247" s="36" t="s">
        <v>25</v>
      </c>
      <c r="K247" s="8"/>
      <c r="L247" s="8"/>
    </row>
    <row r="248" spans="2:12">
      <c r="B248" s="20"/>
      <c r="C248" s="20"/>
      <c r="D248" s="21"/>
      <c r="E248" s="21"/>
      <c r="F248" s="21"/>
      <c r="G248" s="21"/>
      <c r="H248" s="21"/>
      <c r="I248" s="21"/>
      <c r="J248" s="36"/>
      <c r="K248" s="8"/>
      <c r="L248" s="8"/>
    </row>
    <row r="249" spans="2:12">
      <c r="B249" s="20"/>
      <c r="C249" s="20"/>
      <c r="D249" s="21"/>
      <c r="E249" s="21"/>
      <c r="F249" s="21"/>
      <c r="G249" s="21"/>
      <c r="H249" s="21"/>
      <c r="I249" s="21"/>
      <c r="J249" s="36"/>
      <c r="K249" s="8"/>
      <c r="L249" s="8"/>
    </row>
    <row r="250" spans="2:12">
      <c r="B250" s="22" t="s">
        <v>31</v>
      </c>
      <c r="C250" s="22"/>
      <c r="D250" s="23">
        <f t="shared" ref="D250:I250" si="28">D249+D248+D247+D246+D245+D244+D243</f>
        <v>440</v>
      </c>
      <c r="E250" s="23">
        <f t="shared" si="28"/>
        <v>20.89</v>
      </c>
      <c r="F250" s="23">
        <f t="shared" si="28"/>
        <v>16.305</v>
      </c>
      <c r="G250" s="23">
        <f t="shared" si="28"/>
        <v>50.94</v>
      </c>
      <c r="H250" s="23">
        <f t="shared" si="28"/>
        <v>458.9</v>
      </c>
      <c r="I250" s="23">
        <f t="shared" si="28"/>
        <v>2.41</v>
      </c>
      <c r="J250" s="36"/>
      <c r="K250" s="8"/>
      <c r="L250" s="8"/>
    </row>
    <row r="251" spans="2:14">
      <c r="B251" s="20" t="s">
        <v>182</v>
      </c>
      <c r="C251" s="20" t="s">
        <v>54</v>
      </c>
      <c r="D251" s="21">
        <v>180</v>
      </c>
      <c r="E251" s="21">
        <v>0.82</v>
      </c>
      <c r="F251" s="21">
        <v>0.16</v>
      </c>
      <c r="G251" s="21">
        <v>26.2</v>
      </c>
      <c r="H251" s="21">
        <v>99</v>
      </c>
      <c r="I251" s="21">
        <v>0</v>
      </c>
      <c r="J251" s="36" t="s">
        <v>55</v>
      </c>
      <c r="K251" s="40"/>
      <c r="L251" s="8"/>
      <c r="M251" s="8"/>
      <c r="N251" s="8"/>
    </row>
    <row r="252" spans="2:14">
      <c r="B252" s="20"/>
      <c r="C252" s="20" t="s">
        <v>149</v>
      </c>
      <c r="D252" s="21">
        <v>40</v>
      </c>
      <c r="E252" s="21">
        <v>2.25</v>
      </c>
      <c r="F252" s="21">
        <v>3.54</v>
      </c>
      <c r="G252" s="21">
        <v>22.47</v>
      </c>
      <c r="H252" s="21">
        <v>125.13</v>
      </c>
      <c r="I252" s="21">
        <v>0</v>
      </c>
      <c r="J252" s="36"/>
      <c r="K252" s="70"/>
      <c r="L252" s="8"/>
      <c r="M252" s="8"/>
      <c r="N252" s="8"/>
    </row>
    <row r="253" spans="2:12">
      <c r="B253" s="20" t="s">
        <v>32</v>
      </c>
      <c r="C253" s="20"/>
      <c r="D253" s="21"/>
      <c r="E253" s="21"/>
      <c r="F253" s="21"/>
      <c r="G253" s="21"/>
      <c r="H253" s="21"/>
      <c r="I253" s="21"/>
      <c r="J253" s="36"/>
      <c r="K253" s="8"/>
      <c r="L253" s="8"/>
    </row>
    <row r="254" s="5" customFormat="1" ht="33" customHeight="1" spans="2:12">
      <c r="B254" s="24"/>
      <c r="C254" s="65" t="s">
        <v>183</v>
      </c>
      <c r="D254" s="28">
        <v>200</v>
      </c>
      <c r="E254" s="28">
        <v>2</v>
      </c>
      <c r="F254" s="28">
        <v>2.24</v>
      </c>
      <c r="G254" s="28">
        <v>13.6</v>
      </c>
      <c r="H254" s="28">
        <v>82.6</v>
      </c>
      <c r="I254" s="28">
        <v>6.6</v>
      </c>
      <c r="J254" s="39" t="s">
        <v>77</v>
      </c>
      <c r="K254" s="71"/>
      <c r="L254" s="71"/>
    </row>
    <row r="255" spans="2:12">
      <c r="B255" s="20"/>
      <c r="C255" s="20" t="s">
        <v>184</v>
      </c>
      <c r="D255" s="21">
        <v>220</v>
      </c>
      <c r="E255" s="21">
        <v>7.96</v>
      </c>
      <c r="F255" s="21">
        <v>8.15</v>
      </c>
      <c r="G255" s="21">
        <v>14.55</v>
      </c>
      <c r="H255" s="21">
        <v>182.81</v>
      </c>
      <c r="I255" s="21">
        <v>3.07</v>
      </c>
      <c r="J255" s="36" t="s">
        <v>152</v>
      </c>
      <c r="K255" s="8"/>
      <c r="L255" s="8"/>
    </row>
    <row r="256" spans="2:12">
      <c r="B256" s="20"/>
      <c r="C256" s="20" t="s">
        <v>39</v>
      </c>
      <c r="D256" s="21">
        <v>180</v>
      </c>
      <c r="E256" s="21">
        <v>0.93</v>
      </c>
      <c r="F256" s="21">
        <v>0</v>
      </c>
      <c r="G256" s="21">
        <v>24.26</v>
      </c>
      <c r="H256" s="21">
        <v>96.69</v>
      </c>
      <c r="I256" s="21">
        <v>0.72</v>
      </c>
      <c r="J256" s="36" t="s">
        <v>40</v>
      </c>
      <c r="K256" s="8"/>
      <c r="L256" s="8"/>
    </row>
    <row r="257" spans="2:12">
      <c r="B257" s="20"/>
      <c r="C257" s="20" t="s">
        <v>41</v>
      </c>
      <c r="D257" s="21">
        <v>50</v>
      </c>
      <c r="E257" s="21">
        <v>3</v>
      </c>
      <c r="F257" s="21">
        <v>0.5</v>
      </c>
      <c r="G257" s="21">
        <v>22.16</v>
      </c>
      <c r="H257" s="21">
        <v>94</v>
      </c>
      <c r="I257" s="21">
        <v>0</v>
      </c>
      <c r="J257" s="36" t="s">
        <v>42</v>
      </c>
      <c r="K257" s="8"/>
      <c r="L257" s="8"/>
    </row>
    <row r="258" spans="2:12">
      <c r="B258" s="20"/>
      <c r="C258" s="20"/>
      <c r="D258" s="21"/>
      <c r="E258" s="21"/>
      <c r="F258" s="21"/>
      <c r="G258" s="21"/>
      <c r="H258" s="21"/>
      <c r="I258" s="21"/>
      <c r="J258" s="36"/>
      <c r="K258" s="8"/>
      <c r="L258" s="8"/>
    </row>
    <row r="259" spans="2:12">
      <c r="B259" s="20"/>
      <c r="C259" s="20"/>
      <c r="D259" s="21"/>
      <c r="E259" s="21"/>
      <c r="F259" s="21"/>
      <c r="G259" s="21"/>
      <c r="H259" s="21"/>
      <c r="I259" s="21"/>
      <c r="J259" s="36"/>
      <c r="K259" s="8"/>
      <c r="L259" s="8"/>
    </row>
    <row r="260" spans="2:12">
      <c r="B260" s="20"/>
      <c r="C260" s="20"/>
      <c r="D260" s="21"/>
      <c r="E260" s="21"/>
      <c r="F260" s="21"/>
      <c r="G260" s="21"/>
      <c r="H260" s="21"/>
      <c r="I260" s="21"/>
      <c r="J260" s="36"/>
      <c r="K260" s="8"/>
      <c r="L260" s="8"/>
    </row>
    <row r="261" spans="2:12">
      <c r="B261" s="20"/>
      <c r="C261" s="20"/>
      <c r="D261" s="21"/>
      <c r="E261" s="21"/>
      <c r="F261" s="21"/>
      <c r="G261" s="21"/>
      <c r="H261" s="21"/>
      <c r="I261" s="21"/>
      <c r="J261" s="36"/>
      <c r="K261" s="8"/>
      <c r="L261" s="8"/>
    </row>
    <row r="262" spans="2:12">
      <c r="B262" s="22" t="s">
        <v>31</v>
      </c>
      <c r="C262" s="22"/>
      <c r="D262" s="23">
        <f t="shared" ref="D262:I262" si="29">SUM(D254:D261)</f>
        <v>650</v>
      </c>
      <c r="E262" s="23">
        <f t="shared" si="29"/>
        <v>13.89</v>
      </c>
      <c r="F262" s="23">
        <f t="shared" si="29"/>
        <v>10.89</v>
      </c>
      <c r="G262" s="23">
        <f t="shared" si="29"/>
        <v>74.57</v>
      </c>
      <c r="H262" s="23">
        <f t="shared" si="29"/>
        <v>456.1</v>
      </c>
      <c r="I262" s="23">
        <f t="shared" si="29"/>
        <v>10.39</v>
      </c>
      <c r="J262" s="36"/>
      <c r="K262" s="8"/>
      <c r="L262" s="8"/>
    </row>
    <row r="263" spans="2:12">
      <c r="B263" s="22"/>
      <c r="C263" s="22"/>
      <c r="D263" s="23"/>
      <c r="E263" s="23"/>
      <c r="F263" s="23"/>
      <c r="G263" s="23"/>
      <c r="H263" s="23"/>
      <c r="I263" s="23"/>
      <c r="J263" s="36"/>
      <c r="K263" s="8"/>
      <c r="L263" s="8"/>
    </row>
    <row r="264" spans="2:12">
      <c r="B264" s="20" t="s">
        <v>43</v>
      </c>
      <c r="C264" s="20" t="s">
        <v>153</v>
      </c>
      <c r="D264" s="21">
        <v>80</v>
      </c>
      <c r="E264" s="21">
        <v>24.9</v>
      </c>
      <c r="F264" s="21">
        <v>18.3</v>
      </c>
      <c r="G264" s="21">
        <v>4.52</v>
      </c>
      <c r="H264" s="21">
        <v>282</v>
      </c>
      <c r="I264" s="21">
        <v>0.51</v>
      </c>
      <c r="J264" s="36" t="s">
        <v>154</v>
      </c>
      <c r="K264" s="8"/>
      <c r="L264" s="8"/>
    </row>
    <row r="265" spans="2:12">
      <c r="B265" s="20"/>
      <c r="C265" s="20" t="s">
        <v>24</v>
      </c>
      <c r="D265" s="21">
        <v>40</v>
      </c>
      <c r="E265" s="21">
        <v>2.45</v>
      </c>
      <c r="F265" s="21">
        <v>0.895</v>
      </c>
      <c r="G265" s="21">
        <v>16.74</v>
      </c>
      <c r="H265" s="21">
        <v>85.77</v>
      </c>
      <c r="I265" s="21">
        <v>0</v>
      </c>
      <c r="J265" s="36" t="s">
        <v>25</v>
      </c>
      <c r="K265" s="8"/>
      <c r="L265" s="8"/>
    </row>
    <row r="266" spans="2:12">
      <c r="B266" s="20"/>
      <c r="C266" s="20" t="s">
        <v>84</v>
      </c>
      <c r="D266" s="21">
        <v>180</v>
      </c>
      <c r="E266" s="21">
        <v>10.8</v>
      </c>
      <c r="F266" s="21">
        <v>2.75</v>
      </c>
      <c r="G266" s="21">
        <v>11.7</v>
      </c>
      <c r="H266" s="21">
        <v>44.35</v>
      </c>
      <c r="I266" s="21">
        <v>5.5</v>
      </c>
      <c r="J266" s="36" t="s">
        <v>69</v>
      </c>
      <c r="K266" s="8"/>
      <c r="L266" s="8"/>
    </row>
    <row r="267" spans="2:12">
      <c r="B267" s="20"/>
      <c r="C267" s="20"/>
      <c r="D267" s="21"/>
      <c r="E267" s="21"/>
      <c r="F267" s="21"/>
      <c r="G267" s="21"/>
      <c r="H267" s="21"/>
      <c r="I267" s="21"/>
      <c r="J267" s="36"/>
      <c r="K267" s="8"/>
      <c r="L267" s="8"/>
    </row>
    <row r="268" spans="2:12">
      <c r="B268" s="20"/>
      <c r="C268" s="20"/>
      <c r="D268" s="21"/>
      <c r="E268" s="21"/>
      <c r="F268" s="21"/>
      <c r="G268" s="21"/>
      <c r="H268" s="21"/>
      <c r="I268" s="21"/>
      <c r="J268" s="36"/>
      <c r="K268" s="8"/>
      <c r="L268" s="8"/>
    </row>
    <row r="269" hidden="1" spans="2:12">
      <c r="B269" s="20"/>
      <c r="C269" s="20"/>
      <c r="D269" s="21"/>
      <c r="E269" s="21"/>
      <c r="F269" s="21"/>
      <c r="G269" s="21"/>
      <c r="H269" s="21"/>
      <c r="I269" s="21"/>
      <c r="J269" s="36"/>
      <c r="K269" s="8"/>
      <c r="L269" s="8"/>
    </row>
    <row r="270" hidden="1" spans="2:12">
      <c r="B270" s="20"/>
      <c r="C270" s="20"/>
      <c r="D270" s="21"/>
      <c r="E270" s="21"/>
      <c r="F270" s="21"/>
      <c r="G270" s="21"/>
      <c r="H270" s="21"/>
      <c r="I270" s="21"/>
      <c r="J270" s="36"/>
      <c r="K270" s="8"/>
      <c r="L270" s="8"/>
    </row>
    <row r="271" hidden="1" spans="2:12">
      <c r="B271" s="20"/>
      <c r="C271" s="20"/>
      <c r="D271" s="21"/>
      <c r="E271" s="21"/>
      <c r="F271" s="21"/>
      <c r="G271" s="21"/>
      <c r="H271" s="21"/>
      <c r="I271" s="21"/>
      <c r="J271" s="36"/>
      <c r="K271" s="8"/>
      <c r="L271" s="8"/>
    </row>
    <row r="272" spans="2:12">
      <c r="B272" s="20"/>
      <c r="C272" s="20"/>
      <c r="D272" s="21"/>
      <c r="E272" s="21"/>
      <c r="F272" s="21"/>
      <c r="G272" s="21"/>
      <c r="H272" s="21"/>
      <c r="I272" s="21"/>
      <c r="J272" s="36"/>
      <c r="K272" s="8"/>
      <c r="L272" s="8"/>
    </row>
    <row r="273" spans="2:12">
      <c r="B273" s="22" t="s">
        <v>31</v>
      </c>
      <c r="C273" s="22"/>
      <c r="D273" s="23">
        <f t="shared" ref="D273:I273" si="30">D272+D271+D270+D269+D268+D267+D266+D265+D264</f>
        <v>300</v>
      </c>
      <c r="E273" s="23">
        <f t="shared" si="30"/>
        <v>38.15</v>
      </c>
      <c r="F273" s="23">
        <f t="shared" si="30"/>
        <v>21.945</v>
      </c>
      <c r="G273" s="23">
        <f t="shared" si="30"/>
        <v>32.96</v>
      </c>
      <c r="H273" s="23">
        <f t="shared" si="30"/>
        <v>412.12</v>
      </c>
      <c r="I273" s="23">
        <f t="shared" si="30"/>
        <v>6.01</v>
      </c>
      <c r="J273" s="36"/>
      <c r="K273" s="8"/>
      <c r="L273" s="8"/>
    </row>
    <row r="274" spans="2:12">
      <c r="B274" s="22" t="s">
        <v>99</v>
      </c>
      <c r="C274" s="22"/>
      <c r="D274" s="23">
        <f t="shared" ref="D274:I274" si="31">D273+D262+D250</f>
        <v>1390</v>
      </c>
      <c r="E274" s="23">
        <f t="shared" si="31"/>
        <v>72.93</v>
      </c>
      <c r="F274" s="23">
        <f t="shared" si="31"/>
        <v>49.14</v>
      </c>
      <c r="G274" s="23">
        <f t="shared" si="31"/>
        <v>158.47</v>
      </c>
      <c r="H274" s="23">
        <f t="shared" si="31"/>
        <v>1327.12</v>
      </c>
      <c r="I274" s="23">
        <f t="shared" si="31"/>
        <v>18.81</v>
      </c>
      <c r="J274" s="36"/>
      <c r="K274" s="8"/>
      <c r="L274" s="8"/>
    </row>
    <row r="275" ht="0.75" customHeight="1" spans="2:12">
      <c r="B275" s="8"/>
      <c r="C275" s="8"/>
      <c r="D275" s="11"/>
      <c r="E275" s="11"/>
      <c r="F275" s="11"/>
      <c r="G275" s="11"/>
      <c r="H275" s="11"/>
      <c r="I275" s="11"/>
      <c r="J275" s="41"/>
      <c r="K275" s="8"/>
      <c r="L275" s="8"/>
    </row>
    <row r="276" hidden="1" spans="2:12">
      <c r="B276" s="8"/>
      <c r="C276" s="8"/>
      <c r="D276" s="11"/>
      <c r="E276" s="11"/>
      <c r="F276" s="11"/>
      <c r="G276" s="11"/>
      <c r="H276" s="11"/>
      <c r="I276" s="11"/>
      <c r="J276" s="41"/>
      <c r="K276" s="8"/>
      <c r="L276" s="8"/>
    </row>
    <row r="277" spans="2:12">
      <c r="B277" s="16" t="s">
        <v>155</v>
      </c>
      <c r="C277" s="20"/>
      <c r="D277" s="21"/>
      <c r="E277" s="21"/>
      <c r="F277" s="21"/>
      <c r="G277" s="21"/>
      <c r="H277" s="21"/>
      <c r="I277" s="21"/>
      <c r="J277" s="36"/>
      <c r="K277" s="8"/>
      <c r="L277" s="8"/>
    </row>
    <row r="278" spans="2:12">
      <c r="B278" s="16"/>
      <c r="C278" s="20"/>
      <c r="D278" s="21"/>
      <c r="E278" s="21"/>
      <c r="F278" s="21"/>
      <c r="G278" s="21"/>
      <c r="H278" s="21"/>
      <c r="I278" s="21"/>
      <c r="J278" s="36"/>
      <c r="K278" s="8"/>
      <c r="L278" s="8"/>
    </row>
    <row r="279" spans="2:12">
      <c r="B279" s="20" t="s">
        <v>19</v>
      </c>
      <c r="C279" s="20" t="s">
        <v>185</v>
      </c>
      <c r="D279" s="11">
        <v>200</v>
      </c>
      <c r="E279" s="21">
        <v>8.24</v>
      </c>
      <c r="F279" s="21">
        <v>7.56</v>
      </c>
      <c r="G279" s="21">
        <v>33.72</v>
      </c>
      <c r="H279" s="21">
        <v>236.12</v>
      </c>
      <c r="I279" s="21">
        <v>7.04</v>
      </c>
      <c r="J279" s="36" t="s">
        <v>126</v>
      </c>
      <c r="K279" s="8"/>
      <c r="L279" s="8"/>
    </row>
    <row r="280" spans="2:12">
      <c r="B280" s="20"/>
      <c r="C280" s="20" t="s">
        <v>89</v>
      </c>
      <c r="D280" s="21">
        <v>180</v>
      </c>
      <c r="E280" s="21">
        <v>4.2</v>
      </c>
      <c r="F280" s="21">
        <v>3.62</v>
      </c>
      <c r="G280" s="21">
        <v>17.28</v>
      </c>
      <c r="H280" s="21">
        <v>118.66</v>
      </c>
      <c r="I280" s="21">
        <v>1.6</v>
      </c>
      <c r="J280" s="36" t="s">
        <v>53</v>
      </c>
      <c r="K280" s="8"/>
      <c r="L280" s="8"/>
    </row>
    <row r="281" spans="2:12">
      <c r="B281" s="20"/>
      <c r="C281" s="20" t="s">
        <v>26</v>
      </c>
      <c r="D281" s="21">
        <v>8</v>
      </c>
      <c r="E281" s="21">
        <v>6.64</v>
      </c>
      <c r="F281" s="21">
        <v>0.8</v>
      </c>
      <c r="G281" s="21">
        <v>0.8</v>
      </c>
      <c r="H281" s="21">
        <v>59.84</v>
      </c>
      <c r="I281" s="21">
        <v>0</v>
      </c>
      <c r="J281" s="36" t="s">
        <v>27</v>
      </c>
      <c r="K281" s="8"/>
      <c r="L281" s="8"/>
    </row>
    <row r="282" spans="2:12">
      <c r="B282" s="20"/>
      <c r="C282" s="20" t="s">
        <v>24</v>
      </c>
      <c r="D282" s="21">
        <v>40</v>
      </c>
      <c r="E282" s="21">
        <v>2.45</v>
      </c>
      <c r="F282" s="21">
        <v>0.895</v>
      </c>
      <c r="G282" s="21">
        <v>16.74</v>
      </c>
      <c r="H282" s="21">
        <v>85.77</v>
      </c>
      <c r="I282" s="21">
        <v>0</v>
      </c>
      <c r="J282" s="36" t="s">
        <v>25</v>
      </c>
      <c r="K282" s="8"/>
      <c r="L282" s="8"/>
    </row>
    <row r="283" spans="2:12">
      <c r="B283" s="20"/>
      <c r="C283" s="20"/>
      <c r="D283" s="21"/>
      <c r="E283" s="21"/>
      <c r="F283" s="21"/>
      <c r="G283" s="21"/>
      <c r="H283" s="21"/>
      <c r="I283" s="21"/>
      <c r="J283" s="36"/>
      <c r="K283" s="8"/>
      <c r="L283" s="8"/>
    </row>
    <row r="284" spans="2:12">
      <c r="B284" s="72"/>
      <c r="C284" s="20"/>
      <c r="D284" s="21"/>
      <c r="E284" s="21"/>
      <c r="F284" s="21"/>
      <c r="G284" s="21"/>
      <c r="H284" s="21"/>
      <c r="I284" s="21"/>
      <c r="J284" s="36"/>
      <c r="K284" s="8"/>
      <c r="L284" s="8"/>
    </row>
    <row r="285" spans="2:12">
      <c r="B285" s="22" t="s">
        <v>31</v>
      </c>
      <c r="C285" s="22"/>
      <c r="D285" s="23">
        <f>SUM(D279:D284)</f>
        <v>428</v>
      </c>
      <c r="E285" s="23">
        <f>SUM(E279:E284)</f>
        <v>21.53</v>
      </c>
      <c r="F285" s="23">
        <f>SUM(F279:F284)</f>
        <v>12.875</v>
      </c>
      <c r="G285" s="23">
        <f>SUM(G279:G282)</f>
        <v>68.54</v>
      </c>
      <c r="H285" s="23">
        <f>SUM(H279:H284)</f>
        <v>500.39</v>
      </c>
      <c r="I285" s="23">
        <f>SUM(I279:I282)</f>
        <v>8.64</v>
      </c>
      <c r="J285" s="36"/>
      <c r="K285" s="8"/>
      <c r="L285" s="8"/>
    </row>
    <row r="286" spans="2:12">
      <c r="B286" s="20" t="s">
        <v>175</v>
      </c>
      <c r="C286" s="8" t="s">
        <v>102</v>
      </c>
      <c r="D286" s="21">
        <v>200</v>
      </c>
      <c r="E286" s="21">
        <v>3</v>
      </c>
      <c r="F286" s="21">
        <v>1</v>
      </c>
      <c r="G286" s="21">
        <v>42</v>
      </c>
      <c r="H286" s="21">
        <v>190</v>
      </c>
      <c r="I286" s="21">
        <v>0</v>
      </c>
      <c r="J286" s="36" t="s">
        <v>83</v>
      </c>
      <c r="K286" s="8"/>
      <c r="L286" s="8"/>
    </row>
    <row r="287" spans="2:12">
      <c r="B287" s="20" t="s">
        <v>32</v>
      </c>
      <c r="C287" s="20"/>
      <c r="D287" s="21"/>
      <c r="E287" s="21"/>
      <c r="F287" s="21"/>
      <c r="G287" s="21"/>
      <c r="H287" s="21"/>
      <c r="I287" s="21"/>
      <c r="J287" s="36"/>
      <c r="K287" s="8"/>
      <c r="L287" s="8"/>
    </row>
    <row r="288" ht="37.5" customHeight="1" spans="2:12">
      <c r="B288" s="20"/>
      <c r="C288" s="29" t="s">
        <v>103</v>
      </c>
      <c r="D288" s="21">
        <v>200</v>
      </c>
      <c r="E288" s="21">
        <v>3.48</v>
      </c>
      <c r="F288" s="21">
        <v>0.54</v>
      </c>
      <c r="G288" s="21">
        <v>14.52</v>
      </c>
      <c r="H288" s="21">
        <v>85.64</v>
      </c>
      <c r="I288" s="21">
        <v>2.96</v>
      </c>
      <c r="J288" s="36" t="s">
        <v>83</v>
      </c>
      <c r="K288" s="8"/>
      <c r="L288" s="8"/>
    </row>
    <row r="289" spans="2:12">
      <c r="B289" s="20"/>
      <c r="C289" s="27" t="s">
        <v>160</v>
      </c>
      <c r="D289" s="21">
        <v>150</v>
      </c>
      <c r="E289" s="21">
        <v>3.78</v>
      </c>
      <c r="F289" s="21">
        <v>4.86</v>
      </c>
      <c r="G289" s="21">
        <v>22.9</v>
      </c>
      <c r="H289" s="21">
        <v>156.87</v>
      </c>
      <c r="I289" s="21">
        <v>26</v>
      </c>
      <c r="J289" s="36" t="s">
        <v>59</v>
      </c>
      <c r="K289" s="8"/>
      <c r="L289" s="8"/>
    </row>
    <row r="290" spans="2:12">
      <c r="B290" s="20"/>
      <c r="C290" s="27" t="s">
        <v>134</v>
      </c>
      <c r="D290" s="21">
        <v>60</v>
      </c>
      <c r="E290" s="21">
        <v>0.85</v>
      </c>
      <c r="F290" s="21">
        <v>3.65</v>
      </c>
      <c r="G290" s="21">
        <v>5.01</v>
      </c>
      <c r="H290" s="21">
        <v>56.34</v>
      </c>
      <c r="I290" s="21">
        <v>5.7</v>
      </c>
      <c r="J290" s="36" t="s">
        <v>104</v>
      </c>
      <c r="K290" s="8"/>
      <c r="L290" s="8"/>
    </row>
    <row r="291" spans="2:12">
      <c r="B291" s="20"/>
      <c r="C291" s="20" t="s">
        <v>186</v>
      </c>
      <c r="D291" s="21">
        <v>80</v>
      </c>
      <c r="E291" s="21">
        <v>13.38</v>
      </c>
      <c r="F291" s="21">
        <v>12.62</v>
      </c>
      <c r="G291" s="21">
        <v>3.4</v>
      </c>
      <c r="H291" s="21">
        <v>180.65</v>
      </c>
      <c r="I291" s="21">
        <v>0.38</v>
      </c>
      <c r="J291" s="36" t="s">
        <v>159</v>
      </c>
      <c r="K291" s="8"/>
      <c r="L291" s="8"/>
    </row>
    <row r="292" spans="2:12">
      <c r="B292" s="20"/>
      <c r="C292" s="20" t="s">
        <v>39</v>
      </c>
      <c r="D292" s="21">
        <v>180</v>
      </c>
      <c r="E292" s="21">
        <v>0.93</v>
      </c>
      <c r="F292" s="21">
        <v>0</v>
      </c>
      <c r="G292" s="21">
        <v>24.26</v>
      </c>
      <c r="H292" s="21">
        <v>96.69</v>
      </c>
      <c r="I292" s="21">
        <v>0.72</v>
      </c>
      <c r="J292" s="36" t="s">
        <v>40</v>
      </c>
      <c r="K292" s="8"/>
      <c r="L292" s="8"/>
    </row>
    <row r="293" spans="2:12">
      <c r="B293" s="20"/>
      <c r="C293" s="20" t="s">
        <v>41</v>
      </c>
      <c r="D293" s="21">
        <v>50</v>
      </c>
      <c r="E293" s="21">
        <v>3</v>
      </c>
      <c r="F293" s="21">
        <v>0.5</v>
      </c>
      <c r="G293" s="21">
        <v>22.16</v>
      </c>
      <c r="H293" s="21">
        <v>94</v>
      </c>
      <c r="I293" s="21">
        <v>0</v>
      </c>
      <c r="J293" s="36" t="s">
        <v>42</v>
      </c>
      <c r="K293" s="8"/>
      <c r="L293" s="8"/>
    </row>
    <row r="294" ht="15.75" customHeight="1" spans="2:12">
      <c r="B294" s="20"/>
      <c r="C294" s="20"/>
      <c r="D294" s="21"/>
      <c r="E294" s="21"/>
      <c r="F294" s="21"/>
      <c r="G294" s="21"/>
      <c r="H294" s="21"/>
      <c r="I294" s="21"/>
      <c r="J294" s="36"/>
      <c r="K294" s="8"/>
      <c r="L294" s="8"/>
    </row>
    <row r="295" ht="18.75" customHeight="1" spans="2:12">
      <c r="B295" s="20"/>
      <c r="C295" s="20"/>
      <c r="D295" s="21"/>
      <c r="E295" s="21"/>
      <c r="F295" s="21"/>
      <c r="G295" s="21"/>
      <c r="H295" s="21"/>
      <c r="I295" s="21"/>
      <c r="J295" s="36"/>
      <c r="K295" s="8"/>
      <c r="L295" s="8"/>
    </row>
    <row r="296" spans="2:12">
      <c r="B296" s="22" t="s">
        <v>31</v>
      </c>
      <c r="C296" s="22"/>
      <c r="D296" s="23">
        <f t="shared" ref="D296:I296" si="32">SUM(D287:D295)</f>
        <v>720</v>
      </c>
      <c r="E296" s="23">
        <f t="shared" si="32"/>
        <v>25.42</v>
      </c>
      <c r="F296" s="23">
        <f t="shared" si="32"/>
        <v>22.17</v>
      </c>
      <c r="G296" s="23">
        <f t="shared" si="32"/>
        <v>92.25</v>
      </c>
      <c r="H296" s="23">
        <f t="shared" si="32"/>
        <v>670.19</v>
      </c>
      <c r="I296" s="23">
        <f t="shared" si="32"/>
        <v>35.76</v>
      </c>
      <c r="J296" s="36"/>
      <c r="K296" s="8"/>
      <c r="L296" s="8"/>
    </row>
    <row r="297" spans="2:12">
      <c r="B297" s="20"/>
      <c r="C297" s="22"/>
      <c r="D297" s="21"/>
      <c r="E297" s="21"/>
      <c r="F297" s="21"/>
      <c r="G297" s="21"/>
      <c r="H297" s="21"/>
      <c r="I297" s="21"/>
      <c r="J297" s="36"/>
      <c r="K297" s="8"/>
      <c r="L297" s="8"/>
    </row>
    <row r="298" ht="34.5" customHeight="1" spans="2:12">
      <c r="B298" s="20" t="s">
        <v>146</v>
      </c>
      <c r="C298" s="29" t="s">
        <v>162</v>
      </c>
      <c r="D298" s="21">
        <v>80</v>
      </c>
      <c r="E298" s="21">
        <v>5.424</v>
      </c>
      <c r="F298" s="21">
        <v>11.168</v>
      </c>
      <c r="G298" s="21">
        <v>41.712</v>
      </c>
      <c r="H298" s="21">
        <v>289.6</v>
      </c>
      <c r="I298" s="21">
        <v>0</v>
      </c>
      <c r="J298" s="36" t="s">
        <v>177</v>
      </c>
      <c r="K298" s="8"/>
      <c r="L298" s="8"/>
    </row>
    <row r="299" spans="2:12">
      <c r="B299" s="20"/>
      <c r="C299" s="20" t="s">
        <v>84</v>
      </c>
      <c r="D299" s="21">
        <v>180</v>
      </c>
      <c r="E299" s="21">
        <v>10.8</v>
      </c>
      <c r="F299" s="21">
        <v>2.75</v>
      </c>
      <c r="G299" s="21">
        <v>11.7</v>
      </c>
      <c r="H299" s="21">
        <v>44.35</v>
      </c>
      <c r="I299" s="21">
        <v>5.5</v>
      </c>
      <c r="J299" s="36" t="s">
        <v>69</v>
      </c>
      <c r="K299" s="8"/>
      <c r="L299" s="8"/>
    </row>
    <row r="300" ht="15" customHeight="1" spans="2:12">
      <c r="B300" s="20"/>
      <c r="C300" s="20"/>
      <c r="D300" s="21"/>
      <c r="E300" s="21"/>
      <c r="F300" s="21"/>
      <c r="G300" s="21"/>
      <c r="H300" s="21"/>
      <c r="I300" s="21"/>
      <c r="J300" s="36"/>
      <c r="K300" s="8"/>
      <c r="L300" s="8"/>
    </row>
    <row r="301" hidden="1" spans="2:12">
      <c r="B301" s="20"/>
      <c r="C301" s="20"/>
      <c r="D301" s="21"/>
      <c r="E301" s="21"/>
      <c r="F301" s="21"/>
      <c r="G301" s="21"/>
      <c r="H301" s="21"/>
      <c r="I301" s="21"/>
      <c r="J301" s="36"/>
      <c r="K301" s="8"/>
      <c r="L301" s="8"/>
    </row>
    <row r="302" hidden="1" spans="2:12">
      <c r="B302" s="20"/>
      <c r="C302" s="20"/>
      <c r="D302" s="21"/>
      <c r="E302" s="21"/>
      <c r="F302" s="21"/>
      <c r="G302" s="21"/>
      <c r="H302" s="21"/>
      <c r="I302" s="21"/>
      <c r="J302" s="36"/>
      <c r="K302" s="8"/>
      <c r="L302" s="8"/>
    </row>
    <row r="303" hidden="1" spans="2:12">
      <c r="B303" s="20"/>
      <c r="C303" s="20"/>
      <c r="D303" s="21"/>
      <c r="E303" s="21"/>
      <c r="F303" s="21"/>
      <c r="G303" s="21"/>
      <c r="H303" s="21"/>
      <c r="I303" s="21"/>
      <c r="J303" s="36"/>
      <c r="K303" s="8"/>
      <c r="L303" s="8"/>
    </row>
    <row r="304" ht="15.75" customHeight="1" spans="2:12">
      <c r="B304" s="20"/>
      <c r="C304" s="20"/>
      <c r="D304" s="21"/>
      <c r="E304" s="21"/>
      <c r="F304" s="21"/>
      <c r="G304" s="21"/>
      <c r="H304" s="21"/>
      <c r="I304" s="21"/>
      <c r="J304" s="36"/>
      <c r="K304" s="8"/>
      <c r="L304" s="8"/>
    </row>
    <row r="305" ht="15.75" customHeight="1" spans="2:12">
      <c r="B305" s="20"/>
      <c r="C305" s="20"/>
      <c r="D305" s="21"/>
      <c r="E305" s="21"/>
      <c r="F305" s="21"/>
      <c r="G305" s="21"/>
      <c r="H305" s="21"/>
      <c r="I305" s="21"/>
      <c r="J305" s="36"/>
      <c r="K305" s="8"/>
      <c r="L305" s="8"/>
    </row>
    <row r="306" spans="2:12">
      <c r="B306" s="22" t="s">
        <v>31</v>
      </c>
      <c r="C306" s="22"/>
      <c r="D306" s="23">
        <f t="shared" ref="D306:I306" si="33">SUM(D298:D305)</f>
        <v>260</v>
      </c>
      <c r="E306" s="23">
        <f t="shared" si="33"/>
        <v>16.224</v>
      </c>
      <c r="F306" s="23">
        <f t="shared" si="33"/>
        <v>13.918</v>
      </c>
      <c r="G306" s="23">
        <f t="shared" si="33"/>
        <v>53.412</v>
      </c>
      <c r="H306" s="23">
        <f t="shared" si="33"/>
        <v>333.95</v>
      </c>
      <c r="I306" s="23">
        <f t="shared" si="33"/>
        <v>5.5</v>
      </c>
      <c r="J306" s="36"/>
      <c r="K306" s="8"/>
      <c r="L306" s="8"/>
    </row>
    <row r="307" spans="2:12">
      <c r="B307" s="22" t="s">
        <v>110</v>
      </c>
      <c r="C307" s="22"/>
      <c r="D307" s="23">
        <f t="shared" ref="D307:I307" si="34">D306+D296+D285</f>
        <v>1408</v>
      </c>
      <c r="E307" s="23">
        <f t="shared" si="34"/>
        <v>63.174</v>
      </c>
      <c r="F307" s="23">
        <f t="shared" si="34"/>
        <v>48.963</v>
      </c>
      <c r="G307" s="23">
        <f t="shared" si="34"/>
        <v>214.202</v>
      </c>
      <c r="H307" s="23">
        <f t="shared" si="34"/>
        <v>1504.53</v>
      </c>
      <c r="I307" s="23">
        <f t="shared" si="34"/>
        <v>49.9</v>
      </c>
      <c r="J307" s="36"/>
      <c r="K307" s="8"/>
      <c r="L307" s="8"/>
    </row>
    <row r="308" spans="2:12">
      <c r="B308" s="22" t="s">
        <v>111</v>
      </c>
      <c r="C308" s="22"/>
      <c r="D308" s="23">
        <f t="shared" ref="D308:I308" si="35">D307+D274+D239+D208+D179</f>
        <v>6831</v>
      </c>
      <c r="E308" s="73">
        <f t="shared" si="35"/>
        <v>297.718</v>
      </c>
      <c r="F308" s="73">
        <f t="shared" si="35"/>
        <v>253.643</v>
      </c>
      <c r="G308" s="23">
        <f t="shared" si="35"/>
        <v>915.972</v>
      </c>
      <c r="H308" s="23">
        <f t="shared" si="35"/>
        <v>6963.24</v>
      </c>
      <c r="I308" s="23">
        <f t="shared" si="35"/>
        <v>148.735</v>
      </c>
      <c r="J308" s="36"/>
      <c r="K308" s="8"/>
      <c r="L308" s="8"/>
    </row>
    <row r="309" s="6" customFormat="1" spans="2:12">
      <c r="B309" s="45" t="s">
        <v>112</v>
      </c>
      <c r="C309" s="45"/>
      <c r="D309" s="46"/>
      <c r="E309" s="46"/>
      <c r="F309" s="46"/>
      <c r="G309" s="46"/>
      <c r="H309" s="46"/>
      <c r="I309" s="46"/>
      <c r="J309" s="57"/>
      <c r="K309" s="8"/>
      <c r="L309" s="8"/>
    </row>
    <row r="310" s="6" customFormat="1" spans="2:12">
      <c r="B310" s="47" t="s">
        <v>113</v>
      </c>
      <c r="C310" s="47"/>
      <c r="D310" s="48"/>
      <c r="E310" s="48"/>
      <c r="F310" s="48"/>
      <c r="G310" s="48"/>
      <c r="H310" s="48"/>
      <c r="I310" s="48"/>
      <c r="J310" s="58"/>
      <c r="K310" s="8"/>
      <c r="L310" s="8"/>
    </row>
    <row r="311" s="6" customFormat="1" spans="2:12">
      <c r="B311" s="45" t="s">
        <v>114</v>
      </c>
      <c r="C311" s="45"/>
      <c r="D311" s="74"/>
      <c r="E311" s="74"/>
      <c r="F311" s="74"/>
      <c r="G311" s="74"/>
      <c r="H311" s="74"/>
      <c r="I311" s="74"/>
      <c r="J311" s="76"/>
      <c r="K311" s="8"/>
      <c r="L311" s="8"/>
    </row>
    <row r="312" s="6" customFormat="1" spans="2:12">
      <c r="B312" s="50" t="s">
        <v>115</v>
      </c>
      <c r="C312" s="50"/>
      <c r="D312" s="8"/>
      <c r="E312" s="8"/>
      <c r="F312" s="8"/>
      <c r="G312" s="8"/>
      <c r="H312" s="8"/>
      <c r="I312" s="8"/>
      <c r="J312" s="77"/>
      <c r="K312" s="8"/>
      <c r="L312" s="8"/>
    </row>
    <row r="313" s="6" customFormat="1" spans="2:12">
      <c r="B313" s="50" t="s">
        <v>116</v>
      </c>
      <c r="C313" s="50"/>
      <c r="D313" s="8"/>
      <c r="E313" s="8"/>
      <c r="F313" s="8"/>
      <c r="G313" s="8"/>
      <c r="H313" s="8"/>
      <c r="I313" s="8"/>
      <c r="J313" s="77"/>
      <c r="K313" s="8"/>
      <c r="L313" s="8"/>
    </row>
    <row r="314" s="6" customFormat="1" ht="14.25" customHeight="1" spans="2:12">
      <c r="B314" s="47" t="s">
        <v>117</v>
      </c>
      <c r="C314" s="47"/>
      <c r="D314" s="75"/>
      <c r="E314" s="75"/>
      <c r="F314" s="75"/>
      <c r="G314" s="75"/>
      <c r="H314" s="75"/>
      <c r="I314" s="75"/>
      <c r="J314" s="78"/>
      <c r="K314" s="8"/>
      <c r="L314" s="8"/>
    </row>
    <row r="315" spans="2:12">
      <c r="B315" s="8"/>
      <c r="C315" s="8"/>
      <c r="D315" s="11"/>
      <c r="E315" s="8"/>
      <c r="F315" s="8"/>
      <c r="G315" s="8"/>
      <c r="H315" s="8"/>
      <c r="I315" s="8"/>
      <c r="J315" s="32"/>
      <c r="K315" s="8"/>
      <c r="L315" s="8"/>
    </row>
  </sheetData>
  <mergeCells count="4">
    <mergeCell ref="I3:L3"/>
    <mergeCell ref="C4:L4"/>
    <mergeCell ref="E6:G6"/>
    <mergeCell ref="E210:G210"/>
  </mergeCells>
  <pageMargins left="0.708661417322835" right="0" top="0.51" bottom="0.748031496062992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Лист3</vt:lpstr>
      <vt:lpstr>Лист1</vt:lpstr>
      <vt:lpstr>от 1,5 до 3 лет</vt:lpstr>
      <vt:lpstr>от 3 до 7 лет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</cp:revision>
  <dcterms:created xsi:type="dcterms:W3CDTF">2006-09-28T05:33:00Z</dcterms:created>
  <cp:lastPrinted>2023-02-13T08:36:00Z</cp:lastPrinted>
  <dcterms:modified xsi:type="dcterms:W3CDTF">2023-05-05T13:19:32Z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B48D8F83E9AD4D5EBE3261AD68D6A611</vt:lpwstr>
  </property>
  <property fmtid="{D5CDD505-2E9C-101B-9397-08002B2CF9AE}" pid="3" name="KSOProductBuildVer">
    <vt:lpwstr>1049-11.2.0.11536</vt:lpwstr>
  </property>
</Properties>
</file>